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960" windowWidth="25200" windowHeight="1372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3" l="1"/>
  <c r="B6" i="13"/>
  <c r="A5" i="18" l="1"/>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I23" i="22"/>
  <c r="I27" i="22" s="1"/>
  <c r="I30" i="22" s="1"/>
  <c r="K23"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G13" i="22"/>
  <c r="K22" i="22" l="1"/>
  <c r="H13" i="22"/>
  <c r="G22" i="22"/>
  <c r="G23" i="22"/>
  <c r="G27" i="22" s="1"/>
  <c r="G30" i="22" s="1"/>
  <c r="I23" i="16" s="1"/>
  <c r="F22" i="22"/>
  <c r="F23" i="22"/>
  <c r="F27" i="22" s="1"/>
  <c r="F30" i="22" s="1"/>
  <c r="H23" i="16" s="1"/>
  <c r="F13" i="22"/>
  <c r="E22" i="22"/>
  <c r="E13" i="22"/>
  <c r="E23" i="22"/>
  <c r="E27" i="22" s="1"/>
  <c r="E30" i="22" s="1"/>
  <c r="G23" i="16" s="1"/>
  <c r="D13"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authors>
    <author>DJ Hemberger</author>
  </authors>
  <commentList>
    <comment ref="F8" authorId="0">
      <text>
        <r>
          <rPr>
            <sz val="8"/>
            <color indexed="81"/>
            <rFont val="Tahoma"/>
            <family val="2"/>
          </rPr>
          <t xml:space="preserve">When publishing this report in the newspaper, type requirements must be accordance with 715 ILCS 15/1.
</t>
        </r>
      </text>
    </comment>
    <comment ref="C28" authorId="0">
      <text>
        <r>
          <rPr>
            <b/>
            <sz val="8"/>
            <color indexed="81"/>
            <rFont val="Tahoma"/>
            <family val="2"/>
          </rPr>
          <t xml:space="preserve">As reported on the Fall Housing Report.
</t>
        </r>
        <r>
          <rPr>
            <sz val="8"/>
            <color indexed="81"/>
            <rFont val="Tahoma"/>
            <family val="2"/>
          </rPr>
          <t xml:space="preserve">
</t>
        </r>
      </text>
    </comment>
    <comment ref="G28" author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text>
        <r>
          <rPr>
            <sz val="8"/>
            <color indexed="81"/>
            <rFont val="Tahoma"/>
            <family val="2"/>
          </rPr>
          <t>Other Accrued Assets should include accounts 130, 140, 162, 181, 192.</t>
        </r>
      </text>
    </comment>
    <comment ref="B18" author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text>
        <r>
          <rPr>
            <sz val="8"/>
            <color indexed="81"/>
            <rFont val="Tahoma"/>
            <family val="2"/>
          </rPr>
          <t xml:space="preserve">
Line 39 minus Line 47.</t>
        </r>
      </text>
    </comment>
    <comment ref="B26" author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<sst xmlns="http://schemas.openxmlformats.org/spreadsheetml/2006/main" count="873" uniqueCount="827">
  <si>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</si>
  <si>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</si>
  <si>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</si>
  <si>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</si>
  <si>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</si>
  <si>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</si>
  <si>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</si>
  <si>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</si>
  <si>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</si>
  <si>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</si>
  <si>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</si>
  <si>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</si>
  <si>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</si>
  <si>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</si>
  <si>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</si>
  <si>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</si>
  <si>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</si>
  <si>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</si>
  <si>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</si>
  <si>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</si>
  <si>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</si>
  <si>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</si>
  <si>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</si>
  <si>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</si>
  <si>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</si>
  <si>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</si>
  <si>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</si>
  <si>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</si>
  <si>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</si>
  <si>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</si>
  <si>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</si>
  <si>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</si>
  <si>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</si>
  <si>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</si>
  <si>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</si>
  <si>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</si>
  <si>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</si>
  <si>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</si>
  <si>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</si>
  <si>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</si>
  <si>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</si>
  <si>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</si>
  <si>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</si>
  <si>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</si>
  <si>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</si>
  <si>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</si>
  <si>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</si>
  <si>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</si>
  <si>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</si>
  <si>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</si>
  <si>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</si>
  <si>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</si>
  <si>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</si>
  <si>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</si>
  <si>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</si>
  <si>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</si>
  <si>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</si>
  <si>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</si>
  <si>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</si>
  <si>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</si>
  <si>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</si>
  <si>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</si>
  <si>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</si>
  <si>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</si>
  <si>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</si>
  <si>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</si>
  <si>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</si>
  <si>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</si>
  <si>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</si>
  <si>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</si>
  <si>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</si>
  <si>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</si>
  <si>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</si>
  <si>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</si>
  <si>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</si>
  <si>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</si>
  <si>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</si>
  <si>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</si>
  <si>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</si>
  <si>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</si>
  <si>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</si>
  <si>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</si>
  <si>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</si>
  <si>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</si>
  <si>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</si>
  <si>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</si>
  <si>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</si>
  <si>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</si>
  <si>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</si>
  <si>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</si>
  <si>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</si>
  <si>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</si>
  <si>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</si>
  <si>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</si>
  <si>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</si>
  <si>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</si>
  <si>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</si>
  <si>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</si>
  <si>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</si>
  <si>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</si>
  <si>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</si>
  <si>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</si>
  <si>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</si>
  <si>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</si>
  <si>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</si>
  <si>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</si>
  <si>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</si>
  <si>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</si>
  <si>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</si>
  <si>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</si>
  <si>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</si>
  <si>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</si>
  <si>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</si>
  <si>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</si>
  <si>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</si>
  <si>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</si>
  <si>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</si>
  <si>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</si>
  <si>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</si>
  <si>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</si>
  <si>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</si>
  <si>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</si>
  <si>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</si>
  <si>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</si>
  <si>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</si>
  <si>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</si>
  <si>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</si>
  <si>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</si>
  <si>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</si>
  <si>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</si>
  <si>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</si>
  <si>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</si>
  <si>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</si>
  <si>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</si>
  <si>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</si>
  <si>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</si>
  <si>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</si>
  <si>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</si>
  <si>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</si>
  <si>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</si>
  <si>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</si>
  <si>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</si>
  <si>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</si>
  <si>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</si>
  <si>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</si>
  <si>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</si>
  <si>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</si>
  <si>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</si>
  <si>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</si>
  <si>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</si>
  <si>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</si>
  <si>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</si>
  <si>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</si>
  <si>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</si>
  <si>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</si>
  <si>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</si>
  <si>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</si>
  <si>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</si>
  <si>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</si>
  <si>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</si>
  <si>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</si>
  <si>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</si>
  <si>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</si>
  <si>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</si>
  <si>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</si>
  <si>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</si>
  <si>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</si>
  <si>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</si>
  <si>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</si>
  <si>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</si>
  <si>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</si>
  <si>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</si>
  <si>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</si>
  <si>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</si>
  <si>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</si>
  <si>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</si>
  <si>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</si>
  <si>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</si>
  <si>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</si>
  <si>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</si>
  <si>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</si>
  <si>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</si>
  <si>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</si>
  <si>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</si>
  <si>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</si>
  <si>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</si>
  <si>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</si>
  <si>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</si>
  <si>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</si>
  <si>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</si>
  <si>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</si>
  <si>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r>
      <t xml:space="preserve">ITEM 3. </t>
    </r>
    <r>
      <rPr>
        <sz val="10"/>
        <color indexed="8"/>
        <rFont val="Arial"/>
        <family val="2"/>
      </rPr>
      <t>- Count only contracts where the consideration exceeds $25,000 over the life of the contract that were awarded during FY2019 to minority, female, disabled or local contractors and record the number below in the space provided. Do not include: (1) multi-year contracts awarded prior to FY2019; (2) collective bargaining agreements with district employee groups; and (3) personal services contracts with individual district employees.</t>
    </r>
  </si>
  <si>
    <t>Copies of the detailed Annual Statement of Affairs for the Fiscal Year Ending June 30, 2019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</si>
  <si>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2019</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</si>
  <si>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2019</t>
    </r>
    <r>
      <rPr>
        <sz val="8"/>
        <rFont val="Arial"/>
        <family val="2"/>
      </rPr>
      <t xml:space="preserve">, will be posted on the Illinois State Board of Education's website@ </t>
    </r>
    <r>
      <rPr>
        <b/>
        <sz val="8"/>
        <rFont val="Arial"/>
        <family val="2"/>
      </rPr>
      <t>www.isbe.net.</t>
    </r>
  </si>
  <si>
    <t>Statement of Operations as of June 30, 2019</t>
  </si>
  <si>
    <t>TOTAL LONG-TERM DEBT OUTSTANDING AS OF June 30, 2019</t>
  </si>
  <si>
    <t>ISBE 50-37 (06/2019) ASA19form.xls</t>
  </si>
  <si>
    <t>AS OF JUNE 30, 2019</t>
  </si>
  <si>
    <t>AND CHANGES IN FUND BALANCE - FOR YEAR ENDING JUNE 30, 2019</t>
  </si>
  <si>
    <t>Beginning Fund Balances - July 1, 2018</t>
  </si>
  <si>
    <t>Ending Fund Balances June 30, 2019</t>
  </si>
  <si>
    <t>REPORT ON CONTRACTS EXCEEDING $25,000 AWARDED DURING FY2019</t>
  </si>
  <si>
    <r>
      <t>ITEM 1. –</t>
    </r>
    <r>
      <rPr>
        <sz val="10"/>
        <color indexed="8"/>
        <rFont val="Arial"/>
        <family val="2"/>
      </rPr>
      <t xml:space="preserve"> Count only contracts where the consideration exceeds $25,000 over the life of the contract and that were awarded during FY2019 and record the number below in the space provided. Do not include: (1) multi-year contracts awarded prior to FY2019; (2) collective bargaining agreements with district employee groups; and (3) personal services contracts with individual district employees.</t>
    </r>
  </si>
  <si>
    <t>A T &amp; T</t>
  </si>
  <si>
    <t>ABSOLUTE BEST CLEANING</t>
  </si>
  <si>
    <t>ABUNDANT LIVING CHRISTIAN CENTER</t>
  </si>
  <si>
    <t>ACE HARDWARE</t>
  </si>
  <si>
    <t>AGERA ENERGY</t>
  </si>
  <si>
    <t>ALL RIGHT SIGNS, INC</t>
  </si>
  <si>
    <t>ALPHA PEST CONTROL, INC.</t>
  </si>
  <si>
    <t>AMAZON</t>
  </si>
  <si>
    <t>AP PRIVATE DETECTIVE AGENCY</t>
  </si>
  <si>
    <t>APPLE INC.</t>
  </si>
  <si>
    <t>AREA SALT &amp; FEED</t>
  </si>
  <si>
    <t>BASIC CORP.</t>
  </si>
  <si>
    <t>BLOOM TOWNSHIP TRUSTEES OF SCHOOLS</t>
  </si>
  <si>
    <t>BLUE CROSS BLUE SHIELD</t>
  </si>
  <si>
    <t>BRAINPOP</t>
  </si>
  <si>
    <t>BRESHOCK, TIM</t>
  </si>
  <si>
    <t>BROADWAY MUSIC INC.</t>
  </si>
  <si>
    <t>BUREAU OF EDUCATION &amp; RESEARCH, INC.</t>
  </si>
  <si>
    <t>C D W GOVERNMENT, INC</t>
  </si>
  <si>
    <t>C L I C</t>
  </si>
  <si>
    <t>CALUMET PUBLIC SCHOOL DIST 132</t>
  </si>
  <si>
    <t>CAMELBACK, INC.</t>
  </si>
  <si>
    <t>CANON FINANCIAL SERVICES, INC</t>
  </si>
  <si>
    <t>CHICAGO BACKFLOW, INC.</t>
  </si>
  <si>
    <t>CHILDHOOD VICTORIES, INC</t>
  </si>
  <si>
    <t>CINTAS CORP</t>
  </si>
  <si>
    <t>CLASSROOM TECHNOLOGIES, LLP</t>
  </si>
  <si>
    <t>CLOVERLEAF FARMS</t>
  </si>
  <si>
    <t>COLEMAN, TYLER</t>
  </si>
  <si>
    <t>COM ED</t>
  </si>
  <si>
    <t>COMCAST</t>
  </si>
  <si>
    <t>CONSTELLATION ENERGY</t>
  </si>
  <si>
    <t>COUNTRY CLUB HILLS TECH &amp; TRADE CENTER</t>
  </si>
  <si>
    <t>CRYSTAL FINANCIAL CONSULTANTS, INC.</t>
  </si>
  <si>
    <t>CURTIS, CARA</t>
  </si>
  <si>
    <t>D L A ARCHITECTS, LTD</t>
  </si>
  <si>
    <t>D L M BUS LINE, INC</t>
  </si>
  <si>
    <t>D T C</t>
  </si>
  <si>
    <t>DEARBORN NATIONAL LIFE</t>
  </si>
  <si>
    <t>DEFINED LEARNING</t>
  </si>
  <si>
    <t>DELL MARKETING L P</t>
  </si>
  <si>
    <t>DELTA DENTAL 1</t>
  </si>
  <si>
    <t>DEPOSITORY TRUST CO</t>
  </si>
  <si>
    <t>DESIDERIO LANDSCAPING, LLC</t>
  </si>
  <si>
    <t>DIEHL, ERIC</t>
  </si>
  <si>
    <t>DREAMBOX LEARNING</t>
  </si>
  <si>
    <t>E F T P S_6200</t>
  </si>
  <si>
    <t>EASY PERMIT POSTAGE</t>
  </si>
  <si>
    <t>eCHALK, INC.</t>
  </si>
  <si>
    <t>ECHO</t>
  </si>
  <si>
    <t>ENGLER CALLAWAY BAASTEN &amp; SRAGA LLC</t>
  </si>
  <si>
    <t>EXPERT CHEMICAL &amp; SUPPLY INC.</t>
  </si>
  <si>
    <t>FIDELITY RETIREMENT SERVI_2967</t>
  </si>
  <si>
    <t>FIRST COMMUNICATIONS</t>
  </si>
  <si>
    <t>FOLLETT SCHOOL SOLUTIONS, INC.</t>
  </si>
  <si>
    <t>FORD HEIGHTS SCHOOL DISTRICT 169</t>
  </si>
  <si>
    <t>FOREST SECURITY</t>
  </si>
  <si>
    <t>FRONTLINE TECHNOLOGIES</t>
  </si>
  <si>
    <t>GAMETIME</t>
  </si>
  <si>
    <t>GORDON FOOD SERVICE</t>
  </si>
  <si>
    <t>GREENSCAPE TREE &amp; TURF PR</t>
  </si>
  <si>
    <t>GUARDIAN</t>
  </si>
  <si>
    <t>HALDORSON, RALPH</t>
  </si>
  <si>
    <t>HARRIS BANK- WELLS FARGO</t>
  </si>
  <si>
    <t>HARRIS BANK-DIRECT DEPOSIT</t>
  </si>
  <si>
    <t>HEALTH RESOURCE SERVICE M_6357</t>
  </si>
  <si>
    <t>HEINEMANN</t>
  </si>
  <si>
    <t>HELSEL JEPPERSON, INC</t>
  </si>
  <si>
    <t>HERSHEY CREAMERY COMPANY</t>
  </si>
  <si>
    <t>HOBART</t>
  </si>
  <si>
    <t>I D E S</t>
  </si>
  <si>
    <t>IASB</t>
  </si>
  <si>
    <t>ILL DEPT OF REVENUE_1586</t>
  </si>
  <si>
    <t>ILL MUNICIPAL RETIREMENT</t>
  </si>
  <si>
    <t>ILLIANA FINANCIAL CREDIT</t>
  </si>
  <si>
    <t>ILLINOIS PRINCIPAL ASSOC.</t>
  </si>
  <si>
    <t>IMPREST FUND SCHOOL DIST 194</t>
  </si>
  <si>
    <t>INDIANA CHILD SUPPORT BUREAU</t>
  </si>
  <si>
    <t>IXL LEARNING</t>
  </si>
  <si>
    <t>J W PEPPER &amp; SONS, INC.</t>
  </si>
  <si>
    <t>JBALDERMANN CONSULTING</t>
  </si>
  <si>
    <t>KING, JANA</t>
  </si>
  <si>
    <t>LA QUINTA INN &amp; SUITES #7001</t>
  </si>
  <si>
    <t>LAKE-COOK DISTRIBUTORS</t>
  </si>
  <si>
    <t>LAKESHORE LEARNING MATERIALS</t>
  </si>
  <si>
    <t>LEACH'S LITERACY TRAINING, LLC</t>
  </si>
  <si>
    <t>LEARNING A-Z</t>
  </si>
  <si>
    <t>LEGACY PROFESSIONALS LLP</t>
  </si>
  <si>
    <t>LINCOLN INVESTMENT</t>
  </si>
  <si>
    <t>LUERING, ANNE</t>
  </si>
  <si>
    <t>MAHONEY, KIM</t>
  </si>
  <si>
    <t>MAPLE, MATTHEW</t>
  </si>
  <si>
    <t>MAXIM HEALTHCARE SERVICES_14413</t>
  </si>
  <si>
    <t>MEAL MAGIC CORP</t>
  </si>
  <si>
    <t>MELROSE, SUE</t>
  </si>
  <si>
    <t>MIDWEST PRINCIPALS' CENTER</t>
  </si>
  <si>
    <t>MOBY MAX</t>
  </si>
  <si>
    <t>N C S PEARSON, INC</t>
  </si>
  <si>
    <t>N W E A</t>
  </si>
  <si>
    <t>NATIONAL SCHOOL BOARDS ASSOCIATION</t>
  </si>
  <si>
    <t>NCS PEARSON</t>
  </si>
  <si>
    <t>OLYMPIA FIELDS COUNTRY CLUB</t>
  </si>
  <si>
    <t>OLYMPIC PRINTING CORP.</t>
  </si>
  <si>
    <t>OMNI THERAPEUTICS, INC.</t>
  </si>
  <si>
    <t>ORIENTAL TRADING CO, INC</t>
  </si>
  <si>
    <t>OTIS ELEVATOR CO</t>
  </si>
  <si>
    <t>PALOS SPORTS INC</t>
  </si>
  <si>
    <t>PEARSON EDUCATION</t>
  </si>
  <si>
    <t>PERFORMANCE CHEMICAL SUPP</t>
  </si>
  <si>
    <t>PERFORMANCE FOODSERVICE-CHICAGO</t>
  </si>
  <si>
    <t>PETERSEN MFG. CO., INC.</t>
  </si>
  <si>
    <t>POSITIVE CONNECTIONS</t>
  </si>
  <si>
    <t>POSITIVE PROMOTIONS</t>
  </si>
  <si>
    <t>POWERSCHOOL GROUP, LLC</t>
  </si>
  <si>
    <t>PRAM PETRO INC</t>
  </si>
  <si>
    <t>PRECISION CONTROL SYSTEMS_1401</t>
  </si>
  <si>
    <t>PREMIER</t>
  </si>
  <si>
    <t>PREMIER AGENDAS, INC.</t>
  </si>
  <si>
    <t>PREUSS, PAUL</t>
  </si>
  <si>
    <t>PRO-AM TEAM SPORTS</t>
  </si>
  <si>
    <t>PROVEN BUSINESS SYSTEMS</t>
  </si>
  <si>
    <t>PUBLIC CONSULTNG GROUP, INC.</t>
  </si>
  <si>
    <t>QUILL</t>
  </si>
  <si>
    <t>QUINLAN &amp; FABISH MUSIC CO</t>
  </si>
  <si>
    <t>RELIABLE FIRE &amp; SECURITY</t>
  </si>
  <si>
    <t>RELIASTAR LIFE INSURANCE_6891</t>
  </si>
  <si>
    <t>REPUBLIC SERVICES</t>
  </si>
  <si>
    <t>ROBBINS, SCHWARTZ, NICHOL</t>
  </si>
  <si>
    <t>ROCHESTER 100, INC.</t>
  </si>
  <si>
    <t>RUBICON INTERNATIONAL</t>
  </si>
  <si>
    <t>SCHEFFER, TINA</t>
  </si>
  <si>
    <t>SCHOLASTIC CLASSROOM MAGA_10866</t>
  </si>
  <si>
    <t>SCHOOL HEALTH, INC</t>
  </si>
  <si>
    <t>SCHOOL SPECIALTY</t>
  </si>
  <si>
    <t>SCIENTIFIC LEARNING</t>
  </si>
  <si>
    <t>SCOPE SHOPPE INC</t>
  </si>
  <si>
    <t>SD194 / HORACE MANN</t>
  </si>
  <si>
    <t>SERVICE SANITATION, INC.</t>
  </si>
  <si>
    <t>SHELTON, HEATHER</t>
  </si>
  <si>
    <t>SHOREWOOD HOME &amp; AUTO, INC</t>
  </si>
  <si>
    <t>SMOKOSKA, LAURA</t>
  </si>
  <si>
    <t>SOLUTION TREE</t>
  </si>
  <si>
    <t>SOUTH COOK ISC</t>
  </si>
  <si>
    <t>SOUTH SIDE CONTROL SUPPLY_3012</t>
  </si>
  <si>
    <t>SPECIAL TRANSPORT CO. LLC</t>
  </si>
  <si>
    <t>SPEED S E J A #802</t>
  </si>
  <si>
    <t>SPORTSFIELDS, INC.</t>
  </si>
  <si>
    <t>STAPLES ADVANTAGE</t>
  </si>
  <si>
    <t>STEGER EDUC ASSN</t>
  </si>
  <si>
    <t>STEGER SCH DIST #194</t>
  </si>
  <si>
    <t>STEGER, VILLAGE OF</t>
  </si>
  <si>
    <t>TEACH TCI</t>
  </si>
  <si>
    <t>TEACHERS HEALTH INSURANCE_6129</t>
  </si>
  <si>
    <t>TEACHERS RETIREMENT SYSTE_3164</t>
  </si>
  <si>
    <t>TEACHTOWN INC.</t>
  </si>
  <si>
    <t>THE CENTER</t>
  </si>
  <si>
    <t>THEATREWORKS USA</t>
  </si>
  <si>
    <t>TIAA BANK</t>
  </si>
  <si>
    <t>TIERI &amp; SONS SNOW REMOVAL</t>
  </si>
  <si>
    <t>TIERNEY BROTHERS, INC</t>
  </si>
  <si>
    <t>TRI ELECTRONICS</t>
  </si>
  <si>
    <t>TUFTS, TIM</t>
  </si>
  <si>
    <t>U-HAUL</t>
  </si>
  <si>
    <t>VALIC_10675</t>
  </si>
  <si>
    <t>VERIZON</t>
  </si>
  <si>
    <t>VOIP SUPPLY, LLC</t>
  </si>
  <si>
    <t>VOS, CORINNE</t>
  </si>
  <si>
    <t>WEST INTERACTIVE SERVICES CORP</t>
  </si>
  <si>
    <t>WILKENS FOODSERVICE, INC.</t>
  </si>
  <si>
    <t>WILL COUNTY HEALTH DEPT</t>
  </si>
  <si>
    <t>WOODBURN PRESS</t>
  </si>
  <si>
    <t>ZANER-BLOSER</t>
  </si>
  <si>
    <t>A S C D</t>
  </si>
  <si>
    <t>A T &amp; T LONG DISTANCE</t>
  </si>
  <si>
    <t>ADVANCED PARTS &amp; SERVICE, INC.</t>
  </si>
  <si>
    <t>ALLCOMM SYSTEMS, INC.</t>
  </si>
  <si>
    <t>ANAGNOS DOORS CO. INC.</t>
  </si>
  <si>
    <t>ANDERSON'S IT'S ELEMENTARY</t>
  </si>
  <si>
    <t>B &amp; H PHOTO VIDEO</t>
  </si>
  <si>
    <t>BECKER'S SCHOOL SUPPLIES</t>
  </si>
  <si>
    <t>BESTITCHED</t>
  </si>
  <si>
    <t>BLICK ART MATERIALS</t>
  </si>
  <si>
    <t>BULMANN, SANDRA</t>
  </si>
  <si>
    <t>CAROLINA BIOLOGICAL SUPPL_200038</t>
  </si>
  <si>
    <t>CARSON-DELLOSA PUBLISHING GROUP</t>
  </si>
  <si>
    <t>CATE, ALICE</t>
  </si>
  <si>
    <t>CHICAGOLAND INVESTIGATIVE SERVICES</t>
  </si>
  <si>
    <t>CLARKE'S GARDEN CENTER &amp; STONE DEPOT</t>
  </si>
  <si>
    <t>COMMUNICATION REVOLVING FUND</t>
  </si>
  <si>
    <t>CRETE ACE HARDWARE</t>
  </si>
  <si>
    <t>DISCOVERY EDUCATION</t>
  </si>
  <si>
    <t>E T PADDOCK ENTERPRISES,</t>
  </si>
  <si>
    <t>ELMER &amp; SON LOCKSMITHS, I_1081</t>
  </si>
  <si>
    <t>ESGI</t>
  </si>
  <si>
    <t>EXPLORE LEARNING, LLC</t>
  </si>
  <si>
    <t>FLAGHOUSE</t>
  </si>
  <si>
    <t>FLOWER DEPOT, THE</t>
  </si>
  <si>
    <t>FROG PUBLICATIONS</t>
  </si>
  <si>
    <t>FUN &amp; FUNCTION</t>
  </si>
  <si>
    <t>GEEN INDUSTRIES, INC.</t>
  </si>
  <si>
    <t>GOOD-LITE</t>
  </si>
  <si>
    <t>GOPHER</t>
  </si>
  <si>
    <t>GRAINGER</t>
  </si>
  <si>
    <t>H P S, LLC</t>
  </si>
  <si>
    <t>HARRIS BANK-CHILD SUPPORT</t>
  </si>
  <si>
    <t>HERITAGE FOOD SERVICE GROUP, INC.</t>
  </si>
  <si>
    <t>HERRINGTON, HARVIE</t>
  </si>
  <si>
    <t>HOODZ OF NW INDIANA &amp; CHICAGO HEIGHTS</t>
  </si>
  <si>
    <t>I A A S E</t>
  </si>
  <si>
    <t>IASA</t>
  </si>
  <si>
    <t>ILLINOIS ASBO</t>
  </si>
  <si>
    <t>ILLINOIS HOLOCAUST MUSEUM &amp; ED CENTER</t>
  </si>
  <si>
    <t>ILLINOIS PHILHARMONIC ORCHESTRA</t>
  </si>
  <si>
    <t>ILLINOIS READING COUNCIL</t>
  </si>
  <si>
    <t>JAMES HERR &amp; SONS</t>
  </si>
  <si>
    <t>JUNIOR LIBRARY GUILD</t>
  </si>
  <si>
    <t>LEEP'S SUPPLY CO, INC</t>
  </si>
  <si>
    <t>MANN-MCGOLDRICK, HEATHER</t>
  </si>
  <si>
    <t>MATTESON ELEMENTARY SCHOOL DIST 162</t>
  </si>
  <si>
    <t>MEGGIE CHAPMAN &amp; ASSOCIATES</t>
  </si>
  <si>
    <t>MENARDS - MATTESON</t>
  </si>
  <si>
    <t>MEREDITH'S CULLIGAN WATER</t>
  </si>
  <si>
    <t>OLSEN, CHRISTINE</t>
  </si>
  <si>
    <t>PAR, INC.</t>
  </si>
  <si>
    <t>PEICK, AMY</t>
  </si>
  <si>
    <t>PEPSI BEVERAGES</t>
  </si>
  <si>
    <t>PESI, INC.</t>
  </si>
  <si>
    <t>PITNEY BOWES</t>
  </si>
  <si>
    <t>PRAIRIE-HILLS ELEMENTARY DIST 144</t>
  </si>
  <si>
    <t>PRO-ED</t>
  </si>
  <si>
    <t>PURE FUN SUPPLY</t>
  </si>
  <si>
    <t>PUT IT OUT THERE LLC</t>
  </si>
  <si>
    <t>RAPTOR TECHNOLOGIES, INC.</t>
  </si>
  <si>
    <t>REALLY GOOD STUFF</t>
  </si>
  <si>
    <t>RESERVE ACCOUNT</t>
  </si>
  <si>
    <t>RESOURCES FOR EDUCATORS</t>
  </si>
  <si>
    <t>ROBERT CROWN CENTER FOR HEALTH ED</t>
  </si>
  <si>
    <t>SHARP, MORGAN</t>
  </si>
  <si>
    <t>SHERATON GRAND</t>
  </si>
  <si>
    <t>SHIFFLER EQUIPMENT SALES,_6925</t>
  </si>
  <si>
    <t>SOCIAL STUDIES SCHOOL SERVICE</t>
  </si>
  <si>
    <t>SOUTH CHICAGO HEIGHTS, VI</t>
  </si>
  <si>
    <t>TAYLOR SECURITY &amp; LOCK CO. INC.</t>
  </si>
  <si>
    <t>TAYLOR, MYCHELLE</t>
  </si>
  <si>
    <t>TECHNOLOGY MANAGEMENT REV FUND</t>
  </si>
  <si>
    <t>THE IRIS CO.</t>
  </si>
  <si>
    <t>THE PARENT INSTITUTE</t>
  </si>
  <si>
    <t>THINK TANK</t>
  </si>
  <si>
    <t>TRANE</t>
  </si>
  <si>
    <t>TREETOP PUBLISHING</t>
  </si>
  <si>
    <t>UNISOURCE MARKETING GROUP</t>
  </si>
  <si>
    <t>UNIVERSITY OF OREGON</t>
  </si>
  <si>
    <t>WHITE, MONICA</t>
  </si>
  <si>
    <t>WILLIAM V. MACGILL &amp; CO.</t>
  </si>
  <si>
    <t>WINBORN, STEPHANIE</t>
  </si>
  <si>
    <t>WOWZERS, LLC</t>
  </si>
  <si>
    <t>ALBERTSONS/SAFEWAY</t>
  </si>
  <si>
    <t>ASCEND EDUCATION</t>
  </si>
  <si>
    <t>BELLABOO'S PLAY &amp; DISCOVERY CENTER</t>
  </si>
  <si>
    <t>BRIGHT WHITE PAPER CO</t>
  </si>
  <si>
    <t>C H C WELLBEING, INC.</t>
  </si>
  <si>
    <t>CABINET FABRICATIONS, INC</t>
  </si>
  <si>
    <t>CALLAHAN, MARY</t>
  </si>
  <si>
    <t>CAREERTRACK</t>
  </si>
  <si>
    <t>CENTRAL RESTAURANT PRODUCTS</t>
  </si>
  <si>
    <t>CENTRAL RODDING SERV, INC</t>
  </si>
  <si>
    <t>CHERYL'S</t>
  </si>
  <si>
    <t>COMMITTEE FOR CHILDREN</t>
  </si>
  <si>
    <t>CONSTRUCTIVE PLAYTHINGS</t>
  </si>
  <si>
    <t>COSGROVE CONSTRUCTION INC.</t>
  </si>
  <si>
    <t>COUNCIL OF ADMINSTRATORS OF SPECIAL ED</t>
  </si>
  <si>
    <t>CUNHA, MELISSA</t>
  </si>
  <si>
    <t>DAL SANTO'S CATERING</t>
  </si>
  <si>
    <t>DAVIS, TIFFANY</t>
  </si>
  <si>
    <t>DEMCO EDUCATIONAL CORP</t>
  </si>
  <si>
    <t>DIEHL, RACHAEL</t>
  </si>
  <si>
    <t>DOMANICO PSYCHOLOGICAL SERVICES</t>
  </si>
  <si>
    <t>DRANE, CEOLA</t>
  </si>
  <si>
    <t>E A I EDUCATION</t>
  </si>
  <si>
    <t>EASTERSEALS SERVING CHICAGOLAND &amp; ROCKFO</t>
  </si>
  <si>
    <t>Easy Way Safety Services Inc.</t>
  </si>
  <si>
    <t>EBSCO CURRICULUM MATERIAL</t>
  </si>
  <si>
    <t>FRAKES, ALICE</t>
  </si>
  <si>
    <t>GRESS, DENISE</t>
  </si>
  <si>
    <t>HAHTO, PATRICIA</t>
  </si>
  <si>
    <t>HALDEMAN-HOMME, INC</t>
  </si>
  <si>
    <t>IAHPERD</t>
  </si>
  <si>
    <t>IL ASCD</t>
  </si>
  <si>
    <t>INSTITUTE FOR EDUCATIONAL DEVELOPMENT</t>
  </si>
  <si>
    <t>JENNINGS, BARBARA</t>
  </si>
  <si>
    <t>JOYLABZ LLC</t>
  </si>
  <si>
    <t>KOENIG, SHARON</t>
  </si>
  <si>
    <t>L R P PUBLICATIONS</t>
  </si>
  <si>
    <t>LEGO EDUCATION</t>
  </si>
  <si>
    <t>LEXISNEXIS RISK SOLUTIONS</t>
  </si>
  <si>
    <t>LIBRARY STORE, INC.</t>
  </si>
  <si>
    <t>LINEAR ELECTRIC INC.</t>
  </si>
  <si>
    <t>LYRIC OPERA OF CHICAGO</t>
  </si>
  <si>
    <t>M K A ENVIRONMENTAL CONSULTING, INC.</t>
  </si>
  <si>
    <t>MOSA MACK SCIENCE, INC.</t>
  </si>
  <si>
    <t>N2Y</t>
  </si>
  <si>
    <t>ODYSSEY FUN FARM</t>
  </si>
  <si>
    <t>OMEGAMAN ENTERPRISES</t>
  </si>
  <si>
    <t>OOMS, KARLY</t>
  </si>
  <si>
    <t>PCM SALES</t>
  </si>
  <si>
    <t>PICKRUM, HAILEY</t>
  </si>
  <si>
    <t>PIONEER VALLEY BOOKS</t>
  </si>
  <si>
    <t>POPPLERS MUSIC, INC.</t>
  </si>
  <si>
    <t>RAINBOWS FOR ALL CHILDREN</t>
  </si>
  <si>
    <t>REED, MARY</t>
  </si>
  <si>
    <t>RIDGLEY, LAURA</t>
  </si>
  <si>
    <t>RIVERSIDE MEDICAL CENTER</t>
  </si>
  <si>
    <t>SD 194 / HORACE MANN FEES</t>
  </si>
  <si>
    <t>SHERWIN-WILLIAMS</t>
  </si>
  <si>
    <t>SMITH, FROSINI</t>
  </si>
  <si>
    <t>SMITH, PETER J</t>
  </si>
  <si>
    <t>SOFTWARE ONE, INC.</t>
  </si>
  <si>
    <t>SOREN BENNICK PRODUCTIONS, INC.</t>
  </si>
  <si>
    <t>STEM SUPPLIES</t>
  </si>
  <si>
    <t>SUMMIT FINANCIAL RESOURCES FOR LANTER DI</t>
  </si>
  <si>
    <t>SUPER DUPER PUBLICATIONS</t>
  </si>
  <si>
    <t>TALX UC EXPRESS</t>
  </si>
  <si>
    <t>TEACHING STRATEGIES, LLC.</t>
  </si>
  <si>
    <t>THE MASTER TEACHER</t>
  </si>
  <si>
    <t>TROPHIES &amp; AWARDS PLUS</t>
  </si>
  <si>
    <t>U S SCHOOL SUPPLY, INC.</t>
  </si>
  <si>
    <t>ULINE LAWN EQUIPMENT</t>
  </si>
  <si>
    <t>UNITED SCOPE LLC</t>
  </si>
  <si>
    <t>WELLBUILT EQUIPMENT, INC.</t>
  </si>
  <si>
    <t>WEST MUSIC COMPANY</t>
  </si>
  <si>
    <t>WHALEN, MEGAN</t>
  </si>
  <si>
    <t>GROSS PAYMENT FOR CERTIFICATED PERSONNEL</t>
  </si>
  <si>
    <t xml:space="preserve">ATWELL, JENNIFER  OAKS </t>
  </si>
  <si>
    <t xml:space="preserve">BARNES, AONTREECIA M </t>
  </si>
  <si>
    <t xml:space="preserve">BERNARD, CAROLYN M </t>
  </si>
  <si>
    <t xml:space="preserve">BILLETS, DESIREE  </t>
  </si>
  <si>
    <t xml:space="preserve">BLOCK, BARI L </t>
  </si>
  <si>
    <t xml:space="preserve">BUSH , BENITA  C </t>
  </si>
  <si>
    <t xml:space="preserve">CARTER, BERNADETTE C </t>
  </si>
  <si>
    <t xml:space="preserve">CONRAD, PETER J </t>
  </si>
  <si>
    <t xml:space="preserve">DARNELL, SHERRY M </t>
  </si>
  <si>
    <t xml:space="preserve">DEMPSEY, JESSICA L </t>
  </si>
  <si>
    <t xml:space="preserve">DONAHUE, MEGHAN  </t>
  </si>
  <si>
    <t xml:space="preserve">DUSEK, DOMINIQUE J </t>
  </si>
  <si>
    <t xml:space="preserve">EMOLE, BRANDLYN  </t>
  </si>
  <si>
    <t xml:space="preserve">GAMBOA, BELLA A </t>
  </si>
  <si>
    <t xml:space="preserve">GUZMAN, GUADALUPE GASCA </t>
  </si>
  <si>
    <t xml:space="preserve">HALLIDAY, LAURA G </t>
  </si>
  <si>
    <t xml:space="preserve">HAMER, NICHELLE  </t>
  </si>
  <si>
    <t xml:space="preserve">HAMMOCK, KYLE A </t>
  </si>
  <si>
    <t xml:space="preserve">JAWOROWSKI, LINDA S </t>
  </si>
  <si>
    <t xml:space="preserve">KAMP, SARA J </t>
  </si>
  <si>
    <t xml:space="preserve">LALE, NORMAN  </t>
  </si>
  <si>
    <t xml:space="preserve">MC CANN, ASHLEY N </t>
  </si>
  <si>
    <t xml:space="preserve">MC COLLUM, ERNESTINE  </t>
  </si>
  <si>
    <t xml:space="preserve">MILLER, KAREN  </t>
  </si>
  <si>
    <t xml:space="preserve">MITCHELL, CARMEN  </t>
  </si>
  <si>
    <t xml:space="preserve">MURPHY, STELLA  </t>
  </si>
  <si>
    <t xml:space="preserve">SCHMIDT, NICOLE A </t>
  </si>
  <si>
    <t xml:space="preserve">SMITH, PETER J </t>
  </si>
  <si>
    <t xml:space="preserve">STANLEY, TODD C </t>
  </si>
  <si>
    <t xml:space="preserve">STRUPECK, REBECCA A </t>
  </si>
  <si>
    <t xml:space="preserve">WALSH, BRIAN J </t>
  </si>
  <si>
    <t xml:space="preserve">WILEY, DIANE  </t>
  </si>
  <si>
    <t xml:space="preserve">WOJCIECHOWSKI, GINA  </t>
  </si>
  <si>
    <t xml:space="preserve">ZAGONE, KATHLYN V </t>
  </si>
  <si>
    <t xml:space="preserve">FLUGA, LISA  </t>
  </si>
  <si>
    <t xml:space="preserve">RASER, ABIGAIL  </t>
  </si>
  <si>
    <t xml:space="preserve">ROGERS, DANA M </t>
  </si>
  <si>
    <t xml:space="preserve">RYAN, MARY  </t>
  </si>
  <si>
    <t xml:space="preserve">ALEO, CYNTHIA  </t>
  </si>
  <si>
    <t xml:space="preserve">ANACLERIO, GINA  </t>
  </si>
  <si>
    <t xml:space="preserve">ANDREWS, SUSAN KOSVICK </t>
  </si>
  <si>
    <t xml:space="preserve">APOSTOLAS, BETH DWYER </t>
  </si>
  <si>
    <t xml:space="preserve">ARNDT, MARIA A </t>
  </si>
  <si>
    <t xml:space="preserve">BABIAR, PAULA S </t>
  </si>
  <si>
    <t xml:space="preserve">BERNECKER, KATE  </t>
  </si>
  <si>
    <t xml:space="preserve">BINOLE, BRYAN W </t>
  </si>
  <si>
    <t xml:space="preserve">BROZMAN, LAUREN  </t>
  </si>
  <si>
    <t xml:space="preserve">BUFFANO, KRISTIN M </t>
  </si>
  <si>
    <t xml:space="preserve">BULMANN, SANDRA R </t>
  </si>
  <si>
    <t xml:space="preserve">BURGAN, KRISTEL N </t>
  </si>
  <si>
    <t xml:space="preserve">CAHILL, BROOKE W </t>
  </si>
  <si>
    <t xml:space="preserve">CALLAHAN, MARY T </t>
  </si>
  <si>
    <t xml:space="preserve">CARTER, ANTHONY S </t>
  </si>
  <si>
    <t xml:space="preserve">CATE, ALICE M </t>
  </si>
  <si>
    <t xml:space="preserve">CAVANAUGH, KELSEY  </t>
  </si>
  <si>
    <t xml:space="preserve">CERVA, MARGARET  </t>
  </si>
  <si>
    <t xml:space="preserve">CLARK, SHEILA M </t>
  </si>
  <si>
    <t xml:space="preserve">COLEMAN, TYLER A </t>
  </si>
  <si>
    <t xml:space="preserve">CVACK, SARAH A </t>
  </si>
  <si>
    <t xml:space="preserve">DAVIS, TIFFANY  </t>
  </si>
  <si>
    <t xml:space="preserve">DEBOER, DENISE L </t>
  </si>
  <si>
    <t xml:space="preserve">DEGEORGE, SHARON K </t>
  </si>
  <si>
    <t xml:space="preserve">DOYLE, SHERRY  </t>
  </si>
  <si>
    <t xml:space="preserve">ENGEMANN, JENNIFER L </t>
  </si>
  <si>
    <t xml:space="preserve">ESCOBEDO, ELVA  </t>
  </si>
  <si>
    <t xml:space="preserve">FAORO, ERIC C </t>
  </si>
  <si>
    <t xml:space="preserve">FITZGERALD, EDWARD A </t>
  </si>
  <si>
    <t xml:space="preserve">FLETCHER, WENDY  </t>
  </si>
  <si>
    <t xml:space="preserve">FRAKES, ALICE  </t>
  </si>
  <si>
    <t xml:space="preserve">GARCIA, ALICE  </t>
  </si>
  <si>
    <t xml:space="preserve">GATEWOOD, LISA M </t>
  </si>
  <si>
    <t xml:space="preserve">GERACI, ANN  </t>
  </si>
  <si>
    <t xml:space="preserve">GRAZIANO, RONALD  </t>
  </si>
  <si>
    <t xml:space="preserve">GROSS, KRISTIN  </t>
  </si>
  <si>
    <t xml:space="preserve">HELSEL, MANDY A </t>
  </si>
  <si>
    <t xml:space="preserve">HIRES, MARY K </t>
  </si>
  <si>
    <t xml:space="preserve">HOLL, AMANDA H </t>
  </si>
  <si>
    <t xml:space="preserve">HUBBARTT, JENNIFER A </t>
  </si>
  <si>
    <t xml:space="preserve">HUSARIK, KERRIE  </t>
  </si>
  <si>
    <t xml:space="preserve">HUSMANN, LYNN B </t>
  </si>
  <si>
    <t xml:space="preserve">IPPOLITO, LORA J </t>
  </si>
  <si>
    <t xml:space="preserve">JANOTA, DOUGLAS R </t>
  </si>
  <si>
    <t xml:space="preserve">JENNINGS, BARBARA  </t>
  </si>
  <si>
    <t xml:space="preserve">KILLEEN, KRISTIN A </t>
  </si>
  <si>
    <t xml:space="preserve">KINSELLA, LARKIN R </t>
  </si>
  <si>
    <t xml:space="preserve">KIRK, MARY F </t>
  </si>
  <si>
    <t xml:space="preserve">KOENIG, SHARON T </t>
  </si>
  <si>
    <t xml:space="preserve">KROUT, CHRISTIE M </t>
  </si>
  <si>
    <t xml:space="preserve">LAGESSE, LAUREN  </t>
  </si>
  <si>
    <t xml:space="preserve">LOPEZ, HOLLY A </t>
  </si>
  <si>
    <t xml:space="preserve">LORENZATTI, MELISSA A </t>
  </si>
  <si>
    <t xml:space="preserve">MANNINO, EMILY L </t>
  </si>
  <si>
    <t xml:space="preserve">MAPLE, MATTHEW R </t>
  </si>
  <si>
    <t xml:space="preserve">MC NAMARA, ALYSSA M </t>
  </si>
  <si>
    <t xml:space="preserve">MISDOM, AMANDA M </t>
  </si>
  <si>
    <t xml:space="preserve">MOSES, WILLIAM J </t>
  </si>
  <si>
    <t xml:space="preserve">NAYLOR, LYNETTE R </t>
  </si>
  <si>
    <t xml:space="preserve">NORCUTT, RICHARD A </t>
  </si>
  <si>
    <t xml:space="preserve">OLSEN, CHRISTINE E </t>
  </si>
  <si>
    <t xml:space="preserve">OLSEN, HEATHER GOETZ </t>
  </si>
  <si>
    <t xml:space="preserve">OOMS, KARLY C </t>
  </si>
  <si>
    <t xml:space="preserve">PETERS, JEANINE L </t>
  </si>
  <si>
    <t xml:space="preserve">PETERSON, BILLIE C </t>
  </si>
  <si>
    <t xml:space="preserve">PICKRUM, HAILEY  </t>
  </si>
  <si>
    <t xml:space="preserve">REED, MARY T </t>
  </si>
  <si>
    <t xml:space="preserve">RIDGLEY, LAURA K </t>
  </si>
  <si>
    <t xml:space="preserve">ROSA, CYNTHIA A </t>
  </si>
  <si>
    <t xml:space="preserve">SCHAAF, AMBER N </t>
  </si>
  <si>
    <t xml:space="preserve">SCHEFFER, TINA  </t>
  </si>
  <si>
    <t xml:space="preserve">SCHEUTZOW, KIMBERLY A </t>
  </si>
  <si>
    <t xml:space="preserve">SCHOFF, ADAM M </t>
  </si>
  <si>
    <t xml:space="preserve">SHELTON, HEATHER L </t>
  </si>
  <si>
    <t xml:space="preserve">SHUGAN, NANCY E </t>
  </si>
  <si>
    <t xml:space="preserve">SHWATAL, JOZEL  </t>
  </si>
  <si>
    <t xml:space="preserve">SMOCK, KEVIN C </t>
  </si>
  <si>
    <t xml:space="preserve">SMOKOSKA, LAURA  </t>
  </si>
  <si>
    <t xml:space="preserve">SPANOS SMITH, FROSINI  </t>
  </si>
  <si>
    <t xml:space="preserve">ST PIERRE, TONIANN  </t>
  </si>
  <si>
    <t xml:space="preserve">STLUKA, SARA  </t>
  </si>
  <si>
    <t xml:space="preserve">STONE, JULIE  </t>
  </si>
  <si>
    <t xml:space="preserve">TORAN, JESSICA M </t>
  </si>
  <si>
    <t xml:space="preserve">VAUGHN, BENJAMIN  </t>
  </si>
  <si>
    <t xml:space="preserve">VOS, CORINNE  </t>
  </si>
  <si>
    <t xml:space="preserve">VUOLLET, ANGELA A </t>
  </si>
  <si>
    <t xml:space="preserve">WAGNER, AMY  </t>
  </si>
  <si>
    <t xml:space="preserve">WAHL, LAUREL J </t>
  </si>
  <si>
    <t xml:space="preserve">WALKER, MONIQUE  </t>
  </si>
  <si>
    <t xml:space="preserve">WALTER, PATRICK T </t>
  </si>
  <si>
    <t xml:space="preserve">WALTON, NANCY  </t>
  </si>
  <si>
    <t xml:space="preserve">WEINBRECHT, JOIA  </t>
  </si>
  <si>
    <t xml:space="preserve">WHALEN, MEGAN M </t>
  </si>
  <si>
    <t xml:space="preserve">WHITE, MONICA S </t>
  </si>
  <si>
    <t xml:space="preserve">WILL, CALLY E </t>
  </si>
  <si>
    <t xml:space="preserve">AGUIRRE, THOMAS S </t>
  </si>
  <si>
    <t xml:space="preserve">BLIEVERNICHT, TINA  </t>
  </si>
  <si>
    <t xml:space="preserve">CIAPPONI, NICOLE M </t>
  </si>
  <si>
    <t xml:space="preserve">DEANE, GAIL  </t>
  </si>
  <si>
    <t xml:space="preserve">GRESS, DENISE  </t>
  </si>
  <si>
    <t xml:space="preserve">LENGEL, CRISTIE F </t>
  </si>
  <si>
    <t xml:space="preserve">MAGRO, JILL S </t>
  </si>
  <si>
    <t xml:space="preserve">MANN, HEATHER  </t>
  </si>
  <si>
    <t xml:space="preserve">MARVIN, MARILYN L </t>
  </si>
  <si>
    <t xml:space="preserve">NIEMINSKI, BRUCE R </t>
  </si>
  <si>
    <t xml:space="preserve">PEICK, AMY  </t>
  </si>
  <si>
    <t xml:space="preserve">PROKOP, SUSAN M </t>
  </si>
  <si>
    <t xml:space="preserve">ROWAN, TIFFANY L </t>
  </si>
  <si>
    <t xml:space="preserve">TAYLOR, MYCHELLE L </t>
  </si>
  <si>
    <t xml:space="preserve">WALLACE, MELINDA A </t>
  </si>
  <si>
    <t xml:space="preserve">WALLEK, GUS W </t>
  </si>
  <si>
    <t xml:space="preserve">WARWICK, LAURA A </t>
  </si>
  <si>
    <t xml:space="preserve">WENDT, LISA  </t>
  </si>
  <si>
    <t xml:space="preserve">WOOL, KRISTOPHER R </t>
  </si>
  <si>
    <t xml:space="preserve">DIEHL, ERIC T </t>
  </si>
  <si>
    <t xml:space="preserve">HAHTO, PATRICIA  </t>
  </si>
  <si>
    <t xml:space="preserve">HRONES, KAREN  </t>
  </si>
  <si>
    <t xml:space="preserve">INGLESE, JANET L </t>
  </si>
  <si>
    <t xml:space="preserve">MAHONEY, KIMBERLY W </t>
  </si>
  <si>
    <t xml:space="preserve">NELSON, JEFFREY A </t>
  </si>
  <si>
    <t xml:space="preserve">PREUSS, PAUL  </t>
  </si>
  <si>
    <t xml:space="preserve">SMITH, MICHAEL E </t>
  </si>
  <si>
    <t xml:space="preserve">WINBORN, STEPHANIE  </t>
  </si>
  <si>
    <t>GROSS PAYMENT FOR NON-CERTIFICATED PERSONNEL</t>
  </si>
  <si>
    <t xml:space="preserve">ACEVES, BRIANNA  </t>
  </si>
  <si>
    <t xml:space="preserve">AUTHER, SANDRA M </t>
  </si>
  <si>
    <t xml:space="preserve">AVALOS, JENNIFER  </t>
  </si>
  <si>
    <t xml:space="preserve">AVILA, JOENIE T </t>
  </si>
  <si>
    <t xml:space="preserve">BATES, KATHLEEN  </t>
  </si>
  <si>
    <t xml:space="preserve">BLADES, ERICA ADAMS </t>
  </si>
  <si>
    <t xml:space="preserve">BOEHRNSEN, DEBORAH A </t>
  </si>
  <si>
    <t xml:space="preserve">BULLITT, TRINA GREEN </t>
  </si>
  <si>
    <t xml:space="preserve">BURNETT, OCTAVIA  </t>
  </si>
  <si>
    <t xml:space="preserve">BUTKUS, TAMARA M </t>
  </si>
  <si>
    <t xml:space="preserve">BYRD, ALLAYNA  </t>
  </si>
  <si>
    <t xml:space="preserve">CARDENAS, CYNTHIA S </t>
  </si>
  <si>
    <t xml:space="preserve">CERVANTES, CHARLOTTE M </t>
  </si>
  <si>
    <t xml:space="preserve">COATS, SHERMAINE  </t>
  </si>
  <si>
    <t xml:space="preserve">COPALELLO, RICHARD J </t>
  </si>
  <si>
    <t xml:space="preserve">CORDOBA, SAMANTHA A </t>
  </si>
  <si>
    <t xml:space="preserve">CUEVAS, ALISSA  </t>
  </si>
  <si>
    <t xml:space="preserve">DANOWSKA, MALGORZATA  </t>
  </si>
  <si>
    <t xml:space="preserve">DAVIS, HEATHER  </t>
  </si>
  <si>
    <t xml:space="preserve">DEJA, LISA M </t>
  </si>
  <si>
    <t xml:space="preserve">DIAZ, LORI M </t>
  </si>
  <si>
    <t xml:space="preserve">DIEHL, TREVA D </t>
  </si>
  <si>
    <t xml:space="preserve">DOMINGUEZ, GRACIELA  </t>
  </si>
  <si>
    <t xml:space="preserve">ELMORE, DON C </t>
  </si>
  <si>
    <t xml:space="preserve">FISHER, MIRANDA D </t>
  </si>
  <si>
    <t xml:space="preserve">FLEMING, JASMINE  </t>
  </si>
  <si>
    <t xml:space="preserve">FRENCH, RHONDA  </t>
  </si>
  <si>
    <t xml:space="preserve">GAMBINO, ELIZABETH A </t>
  </si>
  <si>
    <t xml:space="preserve">GEINOSKY, AMY L </t>
  </si>
  <si>
    <t xml:space="preserve">GINERIS, KRISTEN  </t>
  </si>
  <si>
    <t xml:space="preserve">GIVENS, AUDREY  </t>
  </si>
  <si>
    <t xml:space="preserve">HALL, SHANNICE S </t>
  </si>
  <si>
    <t xml:space="preserve">HALLBERG, KELLI L </t>
  </si>
  <si>
    <t xml:space="preserve">HARTUNG, JOSEPH  </t>
  </si>
  <si>
    <t xml:space="preserve">HERSEY, RIAN  </t>
  </si>
  <si>
    <t xml:space="preserve">HILDEMAN, JONATHAN E </t>
  </si>
  <si>
    <t xml:space="preserve">HUFFMAN, JENNIFER A </t>
  </si>
  <si>
    <t xml:space="preserve">IRVIN, JORDAN  </t>
  </si>
  <si>
    <t xml:space="preserve">JOHNSTON, LAURIE  </t>
  </si>
  <si>
    <t xml:space="preserve">JONAS, DALE E </t>
  </si>
  <si>
    <t xml:space="preserve">KAMINSKI, STARLENA D </t>
  </si>
  <si>
    <t xml:space="preserve">KESTER, JANET L </t>
  </si>
  <si>
    <t>KUDRA, ANTHONY R III</t>
  </si>
  <si>
    <t xml:space="preserve">LAGESSE, PATRICE  </t>
  </si>
  <si>
    <t xml:space="preserve">LETKO, CRIS A </t>
  </si>
  <si>
    <t xml:space="preserve">LHOTKA, PAMELA T </t>
  </si>
  <si>
    <t xml:space="preserve">MARTINEZ, OLIVIA I </t>
  </si>
  <si>
    <t xml:space="preserve">MC CORMICK, MELISSA E </t>
  </si>
  <si>
    <t xml:space="preserve">MC MILLIAN, BREKELL  </t>
  </si>
  <si>
    <t xml:space="preserve">MC MILLIAN, GENNIE  </t>
  </si>
  <si>
    <t xml:space="preserve">MC MILLIAN, JOYA J </t>
  </si>
  <si>
    <t xml:space="preserve">MEDINA, JESSICA  </t>
  </si>
  <si>
    <t xml:space="preserve">MEDINA, SELENELIZETH CORONEL </t>
  </si>
  <si>
    <t xml:space="preserve">MIRANDA, NICHOLAS LOPEZ </t>
  </si>
  <si>
    <t xml:space="preserve">NEWHUIS, AMY M </t>
  </si>
  <si>
    <t xml:space="preserve">NIEKEN, MARY E </t>
  </si>
  <si>
    <t xml:space="preserve">NOLTE, KRISTEN R </t>
  </si>
  <si>
    <t xml:space="preserve">NOSSEM, KELLIE  </t>
  </si>
  <si>
    <t xml:space="preserve">NUSSBAUM, SHIRLEY  </t>
  </si>
  <si>
    <t xml:space="preserve">ORTIZ, ANGELICA  </t>
  </si>
  <si>
    <t xml:space="preserve">PACHECO, MAYRA A </t>
  </si>
  <si>
    <t xml:space="preserve">PENA, MARIA  </t>
  </si>
  <si>
    <t>PIERCE, CALVIN R JR</t>
  </si>
  <si>
    <t xml:space="preserve">POWELL, JAMIE M </t>
  </si>
  <si>
    <t xml:space="preserve">QUEIROLI, KRISTINA S </t>
  </si>
  <si>
    <t xml:space="preserve">RAMIREZ, MARCELA  </t>
  </si>
  <si>
    <t xml:space="preserve">RAMOS, MARIA L </t>
  </si>
  <si>
    <t xml:space="preserve">RODGERS, MICHELLE  </t>
  </si>
  <si>
    <t xml:space="preserve">RODRIGUEZ, CRISTINA T </t>
  </si>
  <si>
    <t xml:space="preserve">ROHWEDDER, CHRISTOPHE  </t>
  </si>
  <si>
    <t xml:space="preserve">ROSS, CHLOE R </t>
  </si>
  <si>
    <t xml:space="preserve">RUTNICKI, DEBORAH  </t>
  </si>
  <si>
    <t xml:space="preserve">SAREK, MICHAEL P </t>
  </si>
  <si>
    <t xml:space="preserve">SCHISSLER, JOYCE  </t>
  </si>
  <si>
    <t xml:space="preserve">SLATE, JEAN  </t>
  </si>
  <si>
    <t xml:space="preserve">SMITH, DANA L </t>
  </si>
  <si>
    <t xml:space="preserve">SMITH, DEBORAH  </t>
  </si>
  <si>
    <t xml:space="preserve">SMITH, KATHERINE E </t>
  </si>
  <si>
    <t xml:space="preserve">STANTON, DONNA  </t>
  </si>
  <si>
    <t xml:space="preserve">STARZYK, AMELIA C </t>
  </si>
  <si>
    <t xml:space="preserve">STOUT, MARY  BETH  </t>
  </si>
  <si>
    <t xml:space="preserve">TATGE, NICOLE A </t>
  </si>
  <si>
    <t xml:space="preserve">TAYLOR, ERIN A </t>
  </si>
  <si>
    <t xml:space="preserve">TEAMER, JETEAUN  </t>
  </si>
  <si>
    <t xml:space="preserve">UNHOCK, PATRICIA  </t>
  </si>
  <si>
    <t xml:space="preserve">URBINA, JUANA  </t>
  </si>
  <si>
    <t xml:space="preserve">WALLACE, MICHAEL T </t>
  </si>
  <si>
    <t xml:space="preserve">WALTER, DANIELLE THOMASSON </t>
  </si>
  <si>
    <t xml:space="preserve">WATSON, CARTER J </t>
  </si>
  <si>
    <t xml:space="preserve">WILLIAMS, LOUIS B </t>
  </si>
  <si>
    <t xml:space="preserve">WILSON, CRYSTAL  </t>
  </si>
  <si>
    <t xml:space="preserve">WISE, IRENE  </t>
  </si>
  <si>
    <t xml:space="preserve">ZENKER, TOMER PROCTOR </t>
  </si>
  <si>
    <t xml:space="preserve">ZESZUTKO, DONNA M </t>
  </si>
  <si>
    <t xml:space="preserve">ZESZUTKO, TED  </t>
  </si>
  <si>
    <t xml:space="preserve">BERG, KIMBERLY  </t>
  </si>
  <si>
    <t xml:space="preserve">DIEHL, THOMAS L </t>
  </si>
  <si>
    <t xml:space="preserve">GIDDINS, TIMOTHY  </t>
  </si>
  <si>
    <t xml:space="preserve">GRABIN, SHELLY M </t>
  </si>
  <si>
    <t xml:space="preserve">JACKSON, JAMES M </t>
  </si>
  <si>
    <t xml:space="preserve">JONES, LAURIE  </t>
  </si>
  <si>
    <t xml:space="preserve">KAMPLAIN, CHRISTINE  </t>
  </si>
  <si>
    <t xml:space="preserve">PAGE, GEOFFREY A </t>
  </si>
  <si>
    <t xml:space="preserve">PFEIFER, ROGER  </t>
  </si>
  <si>
    <t xml:space="preserve">POWELL, JOHN A </t>
  </si>
  <si>
    <t xml:space="preserve">RAYMOND, ALEXANDER J </t>
  </si>
  <si>
    <t xml:space="preserve">Clark, Monica  </t>
  </si>
  <si>
    <t xml:space="preserve">CONNOLLY, SHANNON M </t>
  </si>
  <si>
    <t xml:space="preserve">Cunha, Melissa M </t>
  </si>
  <si>
    <t xml:space="preserve">DIEHL, RACHAEL  </t>
  </si>
  <si>
    <t xml:space="preserve">GIDDINS, SANDRA  </t>
  </si>
  <si>
    <t xml:space="preserve">GRAZIANI-SIMONE, ANTHONY  </t>
  </si>
  <si>
    <t xml:space="preserve">HAHTO, JAY D </t>
  </si>
  <si>
    <t xml:space="preserve">HOLL, TERESA  </t>
  </si>
  <si>
    <t xml:space="preserve">MUEHRING, KENNETH  </t>
  </si>
  <si>
    <t xml:space="preserve">PISTERZI, DANIEL F </t>
  </si>
  <si>
    <t xml:space="preserve">SHARP, MORGAN  </t>
  </si>
  <si>
    <t xml:space="preserve">SIMA, MICHELLE  </t>
  </si>
  <si>
    <t xml:space="preserve">BRENNAN, CLAUDIA  </t>
  </si>
  <si>
    <t xml:space="preserve">RACH, DAVID  </t>
  </si>
  <si>
    <t xml:space="preserve">ST PIERRE, TERRI  </t>
  </si>
  <si>
    <t xml:space="preserve">TUFTS, TIMOTHY  </t>
  </si>
  <si>
    <t>Steger School District 194</t>
  </si>
  <si>
    <t>3753 Park Av, Steger, IL 60475</t>
  </si>
  <si>
    <t>Cook</t>
  </si>
  <si>
    <t>Daily Southtown</t>
  </si>
  <si>
    <t>X</t>
  </si>
  <si>
    <t>708-753-4300</t>
  </si>
  <si>
    <t>8am-4pm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</si>
</sst>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369">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24" fillId="0" borderId="0" xfId="0" applyFont="1" applyProtection="1">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4" fontId="35" fillId="0" borderId="0" xfId="2" applyNumberFormat="1"/>
    <xf numFmtId="4" fontId="0" fillId="0" borderId="0" xfId="0" applyNumberFormat="1"/>
    <xf numFmtId="4" fontId="0" fillId="0" borderId="0" xfId="0" applyNumberFormat="1" applyProtection="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37"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xmlns:a14="http://schemas.microsoft.com/office/drawing/2010/main" spid="_x0000_s1331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76200</xdr:colOff>
      <xdr:row>16</xdr:row>
      <xdr:rowOff>57150</xdr:rowOff>
    </xdr:from>
    <xdr:to>
      <xdr:col>1</xdr:col>
      <xdr:colOff>209550</xdr:colOff>
      <xdr:row>16</xdr:row>
      <xdr:rowOff>180975</xdr:rowOff>
    </xdr:to>
    <xdr:pic>
      <xdr:nvPicPr>
        <xdr:cNvPr id="2"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838450"/>
          <a:ext cx="1333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xmlns=""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xmlns=""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2266950</xdr:colOff>
      <xdr:row>6</xdr:row>
      <xdr:rowOff>104775</xdr:rowOff>
    </xdr:from>
    <xdr:to>
      <xdr:col>0</xdr:col>
      <xdr:colOff>3486150</xdr:colOff>
      <xdr:row>6</xdr:row>
      <xdr:rowOff>1057275</xdr:rowOff>
    </xdr:to>
    <xdr:sp macro="" textlink="">
      <xdr:nvSpPr>
        <xdr:cNvPr id="16391" name="Object 7" hidden="1">
          <a:extLst>
            <a:ext uri="{63B3BB69-23CF-44E3-9099-C40C66FF867C}">
              <a14:compatExt xmlns:a14="http://schemas.microsoft.com/office/drawing/2010/main" spid="_x0000_s16391"/>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2266950</xdr:colOff>
      <xdr:row>6</xdr:row>
      <xdr:rowOff>104775</xdr:rowOff>
    </xdr:from>
    <xdr:to>
      <xdr:col>0</xdr:col>
      <xdr:colOff>3486150</xdr:colOff>
      <xdr:row>6</xdr:row>
      <xdr:rowOff>1057275</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162050"/>
          <a:ext cx="1219200"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topLeftCell="A4" zoomScaleNormal="100" workbookViewId="0">
      <selection activeCell="C35" sqref="C35"/>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5" t="s">
        <v>123</v>
      </c>
      <c r="B1" s="226"/>
      <c r="C1" s="226"/>
      <c r="G1" s="225" t="s">
        <v>181</v>
      </c>
      <c r="H1" s="226"/>
    </row>
    <row r="2" spans="1:12" ht="12.75" x14ac:dyDescent="0.2">
      <c r="A2" s="225" t="s">
        <v>109</v>
      </c>
      <c r="B2" s="227"/>
      <c r="C2" s="228"/>
      <c r="D2" s="320" t="s">
        <v>183</v>
      </c>
      <c r="E2" s="320"/>
      <c r="F2" s="320"/>
      <c r="G2" s="230" t="s">
        <v>182</v>
      </c>
      <c r="H2" s="231"/>
      <c r="I2" s="17"/>
      <c r="J2" s="17"/>
      <c r="K2" s="17"/>
      <c r="L2" s="17"/>
    </row>
    <row r="3" spans="1:12" ht="17.25" customHeight="1" x14ac:dyDescent="0.2">
      <c r="A3" s="229" t="s">
        <v>108</v>
      </c>
      <c r="B3" s="229"/>
      <c r="C3" s="274"/>
      <c r="D3" s="321" t="s">
        <v>184</v>
      </c>
      <c r="E3" s="321"/>
      <c r="F3" s="321"/>
      <c r="G3" s="7"/>
      <c r="H3" s="147"/>
      <c r="I3" s="17"/>
      <c r="J3" s="17"/>
      <c r="K3" s="17"/>
      <c r="L3" s="17"/>
    </row>
    <row r="4" spans="1:12" ht="10.5" customHeight="1" x14ac:dyDescent="0.25">
      <c r="D4" s="321" t="s">
        <v>185</v>
      </c>
      <c r="E4" s="321"/>
      <c r="F4" s="321"/>
      <c r="K4" s="224"/>
      <c r="L4" s="224"/>
    </row>
    <row r="5" spans="1:12" ht="15" x14ac:dyDescent="0.25">
      <c r="A5" s="332" t="s">
        <v>171</v>
      </c>
      <c r="B5" s="333"/>
      <c r="C5" s="333"/>
      <c r="D5" s="333"/>
      <c r="E5" s="333"/>
      <c r="F5" s="333"/>
      <c r="G5" s="333"/>
      <c r="H5" s="333"/>
      <c r="I5" s="333"/>
      <c r="J5" s="333"/>
      <c r="K5" s="224"/>
      <c r="L5" s="224"/>
    </row>
    <row r="6" spans="1:12" ht="15" x14ac:dyDescent="0.25">
      <c r="A6" s="277"/>
      <c r="B6" s="278"/>
      <c r="D6" s="336">
        <v>43646</v>
      </c>
      <c r="E6" s="337"/>
      <c r="F6" s="337"/>
      <c r="G6" s="279"/>
      <c r="H6" s="278"/>
      <c r="I6" s="278"/>
      <c r="J6" s="278"/>
      <c r="K6" s="224"/>
      <c r="L6" s="224"/>
    </row>
    <row r="7" spans="1:12" ht="13.5" customHeight="1" x14ac:dyDescent="0.2">
      <c r="A7" s="334" t="s">
        <v>111</v>
      </c>
      <c r="B7" s="335"/>
      <c r="C7" s="335"/>
      <c r="D7" s="335"/>
      <c r="E7" s="335"/>
      <c r="F7" s="335"/>
      <c r="G7" s="335"/>
      <c r="H7" s="335"/>
      <c r="I7" s="335"/>
      <c r="J7" s="335"/>
      <c r="K7" s="17"/>
      <c r="L7" s="17"/>
    </row>
    <row r="8" spans="1:12" ht="6.75" customHeight="1" x14ac:dyDescent="0.2">
      <c r="B8" s="17"/>
      <c r="C8" s="17"/>
      <c r="D8" s="17"/>
      <c r="E8" s="17"/>
      <c r="F8" s="17"/>
      <c r="G8" s="17"/>
      <c r="H8" s="17"/>
      <c r="I8" s="17"/>
      <c r="J8" s="17"/>
      <c r="K8" s="17"/>
      <c r="L8" s="17"/>
    </row>
    <row r="9" spans="1:12" ht="12" x14ac:dyDescent="0.2">
      <c r="B9" s="70" t="s">
        <v>161</v>
      </c>
      <c r="C9" s="330" t="s">
        <v>820</v>
      </c>
      <c r="D9" s="330"/>
      <c r="E9" s="330"/>
      <c r="F9" s="330"/>
      <c r="G9" s="3"/>
      <c r="H9" s="309" t="s">
        <v>180</v>
      </c>
      <c r="I9" s="17"/>
      <c r="J9" s="17"/>
      <c r="K9" s="17"/>
      <c r="L9" s="17"/>
    </row>
    <row r="10" spans="1:12" ht="12.75" x14ac:dyDescent="0.2">
      <c r="B10" s="70" t="s">
        <v>85</v>
      </c>
      <c r="C10" s="326">
        <v>7016194002</v>
      </c>
      <c r="D10" s="326"/>
      <c r="E10" s="326"/>
      <c r="F10" s="327"/>
      <c r="G10" s="71"/>
      <c r="H10" s="290" t="s">
        <v>177</v>
      </c>
      <c r="I10" s="295" t="s">
        <v>824</v>
      </c>
      <c r="J10" s="291"/>
      <c r="K10" s="294"/>
      <c r="L10" s="17"/>
    </row>
    <row r="11" spans="1:12" ht="12.75" x14ac:dyDescent="0.2">
      <c r="B11" s="70" t="s">
        <v>86</v>
      </c>
      <c r="C11" s="324" t="s">
        <v>821</v>
      </c>
      <c r="D11" s="325"/>
      <c r="E11" s="325"/>
      <c r="F11" s="325"/>
      <c r="G11" s="286"/>
      <c r="H11" s="290" t="s">
        <v>178</v>
      </c>
      <c r="I11" s="295"/>
      <c r="J11" s="17"/>
      <c r="K11" s="17"/>
      <c r="L11" s="17"/>
    </row>
    <row r="12" spans="1:12" ht="12.75" x14ac:dyDescent="0.2">
      <c r="B12" s="70" t="s">
        <v>87</v>
      </c>
      <c r="C12" s="324" t="s">
        <v>822</v>
      </c>
      <c r="D12" s="324"/>
      <c r="E12" s="324"/>
      <c r="F12" s="325"/>
      <c r="G12" s="285"/>
      <c r="H12" s="290" t="s">
        <v>179</v>
      </c>
      <c r="I12" s="295"/>
    </row>
    <row r="13" spans="1:12" ht="12.75" x14ac:dyDescent="0.2">
      <c r="A13" s="1"/>
      <c r="B13" s="70" t="s">
        <v>186</v>
      </c>
      <c r="C13" s="324" t="s">
        <v>823</v>
      </c>
      <c r="D13" s="324"/>
      <c r="E13" s="324"/>
      <c r="F13" s="325"/>
      <c r="G13" s="1"/>
    </row>
    <row r="14" spans="1:12" ht="4.5" customHeight="1" x14ac:dyDescent="0.2">
      <c r="A14" s="1"/>
      <c r="B14" s="6"/>
    </row>
    <row r="15" spans="1:12" ht="12" x14ac:dyDescent="0.2">
      <c r="A15" s="1"/>
      <c r="B15" s="59" t="s">
        <v>96</v>
      </c>
      <c r="C15" s="51"/>
      <c r="H15" s="4"/>
      <c r="I15" s="4"/>
    </row>
    <row r="16" spans="1:12" ht="36.4" customHeight="1" x14ac:dyDescent="0.2">
      <c r="A16" s="1"/>
      <c r="B16" s="340" t="s">
        <v>93</v>
      </c>
      <c r="C16" s="341"/>
      <c r="D16" s="341"/>
      <c r="E16" s="73"/>
      <c r="F16" s="74"/>
      <c r="G16" s="74"/>
      <c r="H16" s="74"/>
      <c r="I16" s="63"/>
      <c r="J16" s="63"/>
      <c r="K16" s="58"/>
    </row>
    <row r="17" spans="1:12" ht="17.100000000000001" customHeight="1" x14ac:dyDescent="0.2">
      <c r="A17" s="1"/>
      <c r="B17" s="75" t="s">
        <v>94</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4" t="s">
        <v>77</v>
      </c>
      <c r="C19" s="215"/>
      <c r="D19" s="216" t="s">
        <v>84</v>
      </c>
      <c r="E19" s="9"/>
      <c r="F19" s="338" t="s">
        <v>51</v>
      </c>
      <c r="G19" s="339"/>
      <c r="H19" s="134">
        <v>8</v>
      </c>
      <c r="I19" s="15"/>
    </row>
    <row r="20" spans="1:12" ht="12" x14ac:dyDescent="0.2">
      <c r="B20" s="56" t="s">
        <v>132</v>
      </c>
      <c r="C20" s="57"/>
      <c r="D20" s="134"/>
      <c r="E20" s="10"/>
      <c r="F20" s="68" t="s">
        <v>52</v>
      </c>
      <c r="G20" s="69"/>
      <c r="H20" s="134">
        <v>3</v>
      </c>
      <c r="I20" s="19"/>
    </row>
    <row r="21" spans="1:12" ht="12.75" x14ac:dyDescent="0.2">
      <c r="B21" s="56" t="s">
        <v>69</v>
      </c>
      <c r="C21" s="52"/>
      <c r="D21" s="135">
        <v>507255</v>
      </c>
      <c r="E21" s="8"/>
      <c r="F21" s="338" t="s">
        <v>164</v>
      </c>
      <c r="G21" s="339"/>
      <c r="H21" s="136">
        <v>1318.6</v>
      </c>
      <c r="I21" s="20"/>
    </row>
    <row r="22" spans="1:12" ht="13.5" customHeight="1" x14ac:dyDescent="0.2">
      <c r="B22" s="328" t="s">
        <v>133</v>
      </c>
      <c r="C22" s="329"/>
      <c r="D22" s="134">
        <v>51370010</v>
      </c>
      <c r="E22" s="16"/>
      <c r="F22" s="220" t="s">
        <v>50</v>
      </c>
      <c r="G22" s="221"/>
      <c r="H22" s="222"/>
      <c r="I22" s="20"/>
    </row>
    <row r="23" spans="1:12" ht="12.75" x14ac:dyDescent="0.2">
      <c r="B23" s="328" t="s">
        <v>134</v>
      </c>
      <c r="C23" s="329"/>
      <c r="D23" s="134">
        <v>1921836</v>
      </c>
      <c r="F23" s="11" t="s">
        <v>53</v>
      </c>
      <c r="G23" s="62"/>
      <c r="H23" s="134">
        <v>133</v>
      </c>
      <c r="I23" s="1"/>
      <c r="L23" s="21"/>
    </row>
    <row r="24" spans="1:12" ht="12" x14ac:dyDescent="0.2">
      <c r="B24" s="56" t="s">
        <v>135</v>
      </c>
      <c r="C24" s="57"/>
      <c r="D24" s="134">
        <v>4032400</v>
      </c>
      <c r="E24" s="1"/>
      <c r="F24" s="12" t="s">
        <v>54</v>
      </c>
      <c r="G24" s="66"/>
      <c r="H24" s="134">
        <v>0</v>
      </c>
      <c r="I24" s="1"/>
      <c r="L24" s="21"/>
    </row>
    <row r="25" spans="1:12" ht="12" x14ac:dyDescent="0.2">
      <c r="B25" s="56" t="s">
        <v>76</v>
      </c>
      <c r="C25" s="57"/>
      <c r="D25" s="134"/>
      <c r="E25" s="1"/>
      <c r="F25" s="220" t="s">
        <v>49</v>
      </c>
      <c r="G25" s="221"/>
      <c r="H25" s="222"/>
      <c r="I25" s="1"/>
      <c r="L25" s="21"/>
    </row>
    <row r="26" spans="1:12" ht="12.75" thickBot="1" x14ac:dyDescent="0.25">
      <c r="B26" s="159" t="s">
        <v>112</v>
      </c>
      <c r="C26" s="160"/>
      <c r="D26" s="161">
        <f>SUM(D20:D25)</f>
        <v>57831501</v>
      </c>
      <c r="E26" s="13"/>
      <c r="F26" s="11" t="s">
        <v>53</v>
      </c>
      <c r="G26" s="62"/>
      <c r="H26" s="134">
        <v>75</v>
      </c>
    </row>
    <row r="27" spans="1:12" ht="14.1" customHeight="1" thickTop="1" thickBot="1" x14ac:dyDescent="0.25">
      <c r="F27" s="12" t="s">
        <v>54</v>
      </c>
      <c r="G27" s="66"/>
      <c r="H27" s="134">
        <v>2</v>
      </c>
      <c r="I27" s="1"/>
      <c r="J27" s="16"/>
      <c r="K27" s="109"/>
    </row>
    <row r="28" spans="1:12" ht="13.5" customHeight="1" thickTop="1" x14ac:dyDescent="0.2">
      <c r="B28" s="217" t="s">
        <v>95</v>
      </c>
      <c r="C28" s="218"/>
      <c r="D28" s="219"/>
      <c r="E28" s="13"/>
      <c r="F28" s="220" t="s">
        <v>100</v>
      </c>
      <c r="G28" s="221"/>
      <c r="H28" s="223"/>
      <c r="I28" s="1"/>
      <c r="J28" s="64"/>
      <c r="K28" s="18"/>
    </row>
    <row r="29" spans="1:12" ht="12" x14ac:dyDescent="0.2">
      <c r="B29" s="11" t="s">
        <v>55</v>
      </c>
      <c r="C29" s="62"/>
      <c r="D29" s="137">
        <v>50</v>
      </c>
      <c r="F29" s="11" t="s">
        <v>2</v>
      </c>
      <c r="G29" s="62"/>
      <c r="H29" s="149">
        <v>3.1697000000000002</v>
      </c>
      <c r="I29" s="3"/>
      <c r="J29" s="79"/>
      <c r="K29" s="18"/>
    </row>
    <row r="30" spans="1:12" ht="14.1" customHeight="1" x14ac:dyDescent="0.2">
      <c r="B30" s="11" t="s">
        <v>56</v>
      </c>
      <c r="C30" s="62"/>
      <c r="D30" s="137">
        <v>148</v>
      </c>
      <c r="F30" s="2" t="s">
        <v>41</v>
      </c>
      <c r="G30" s="2"/>
      <c r="H30" s="149">
        <v>0.50290000000000001</v>
      </c>
      <c r="I30" s="3"/>
      <c r="J30" s="1"/>
      <c r="K30" s="18"/>
    </row>
    <row r="31" spans="1:12" ht="12" x14ac:dyDescent="0.2">
      <c r="B31" s="11" t="s">
        <v>57</v>
      </c>
      <c r="C31" s="62"/>
      <c r="D31" s="137">
        <v>141</v>
      </c>
      <c r="F31" s="65" t="s">
        <v>165</v>
      </c>
      <c r="G31" s="67"/>
      <c r="H31" s="149">
        <v>0.5776</v>
      </c>
      <c r="I31" s="1"/>
      <c r="J31" s="1"/>
      <c r="K31" s="81"/>
    </row>
    <row r="32" spans="1:12" ht="12" x14ac:dyDescent="0.2">
      <c r="B32" s="11" t="s">
        <v>58</v>
      </c>
      <c r="C32" s="62"/>
      <c r="D32" s="137">
        <v>163</v>
      </c>
      <c r="F32" s="11" t="s">
        <v>3</v>
      </c>
      <c r="G32" s="62"/>
      <c r="H32" s="149">
        <v>0.35930000000000001</v>
      </c>
      <c r="I32" s="22"/>
      <c r="J32" s="1"/>
      <c r="K32" s="80"/>
    </row>
    <row r="33" spans="2:12" ht="12" x14ac:dyDescent="0.2">
      <c r="B33" s="11" t="s">
        <v>59</v>
      </c>
      <c r="C33" s="62"/>
      <c r="D33" s="137">
        <v>158</v>
      </c>
      <c r="F33" s="11" t="s">
        <v>43</v>
      </c>
      <c r="G33" s="62"/>
      <c r="H33" s="149">
        <v>7.6999999999999999E-2</v>
      </c>
      <c r="I33" s="3"/>
      <c r="J33" s="1"/>
      <c r="K33" s="80"/>
    </row>
    <row r="34" spans="2:12" ht="12" x14ac:dyDescent="0.2">
      <c r="B34" s="11" t="s">
        <v>60</v>
      </c>
      <c r="C34" s="62"/>
      <c r="D34" s="137">
        <v>137</v>
      </c>
      <c r="F34" s="11" t="s">
        <v>44</v>
      </c>
      <c r="G34" s="62"/>
      <c r="H34" s="149">
        <v>0.154</v>
      </c>
      <c r="I34" s="3"/>
      <c r="J34" s="1"/>
      <c r="K34" s="80"/>
    </row>
    <row r="35" spans="2:12" ht="14.1" customHeight="1" x14ac:dyDescent="0.2">
      <c r="B35" s="11" t="s">
        <v>61</v>
      </c>
      <c r="C35" s="62"/>
      <c r="D35" s="137">
        <v>172</v>
      </c>
      <c r="F35" s="11" t="s">
        <v>42</v>
      </c>
      <c r="G35" s="62"/>
      <c r="H35" s="149">
        <v>4.5699999999999998E-2</v>
      </c>
      <c r="I35" s="3"/>
      <c r="J35" s="1"/>
      <c r="K35" s="1"/>
    </row>
    <row r="36" spans="2:12" ht="12" x14ac:dyDescent="0.2">
      <c r="B36" s="11" t="s">
        <v>62</v>
      </c>
      <c r="C36" s="62"/>
      <c r="D36" s="137">
        <v>189</v>
      </c>
      <c r="F36" s="2" t="s">
        <v>45</v>
      </c>
      <c r="G36" s="2"/>
      <c r="H36" s="149"/>
      <c r="I36" s="22"/>
      <c r="J36" s="64"/>
    </row>
    <row r="37" spans="2:12" ht="12" x14ac:dyDescent="0.2">
      <c r="B37" s="11" t="s">
        <v>63</v>
      </c>
      <c r="C37" s="62"/>
      <c r="D37" s="137">
        <v>169</v>
      </c>
      <c r="F37" s="65" t="s">
        <v>4</v>
      </c>
      <c r="G37" s="67"/>
      <c r="H37" s="149"/>
      <c r="I37" s="3"/>
      <c r="J37" s="79"/>
      <c r="K37" s="23"/>
    </row>
    <row r="38" spans="2:12" ht="12" x14ac:dyDescent="0.2">
      <c r="B38" s="11" t="s">
        <v>64</v>
      </c>
      <c r="C38" s="62"/>
      <c r="D38" s="137">
        <v>152</v>
      </c>
      <c r="F38" s="11" t="s">
        <v>162</v>
      </c>
      <c r="G38" s="62"/>
      <c r="H38" s="149"/>
      <c r="I38" s="3"/>
      <c r="J38" s="1"/>
      <c r="K38" s="18"/>
    </row>
    <row r="39" spans="2:12" ht="12" x14ac:dyDescent="0.2">
      <c r="B39" s="11" t="s">
        <v>72</v>
      </c>
      <c r="C39" s="62"/>
      <c r="D39" s="137"/>
      <c r="F39" s="11" t="s">
        <v>46</v>
      </c>
      <c r="G39" s="62"/>
      <c r="H39" s="149"/>
      <c r="I39" s="1"/>
      <c r="J39" s="1"/>
      <c r="K39" s="18"/>
    </row>
    <row r="40" spans="2:12" ht="12" x14ac:dyDescent="0.2">
      <c r="B40" s="151" t="s">
        <v>113</v>
      </c>
      <c r="C40" s="152"/>
      <c r="D40" s="138">
        <f>SUM(D29:D39)</f>
        <v>1479</v>
      </c>
      <c r="F40" s="11" t="s">
        <v>5</v>
      </c>
      <c r="G40" s="62"/>
      <c r="H40" s="149"/>
      <c r="I40" s="22"/>
      <c r="J40" s="1"/>
      <c r="K40" s="81"/>
    </row>
    <row r="41" spans="2:12" ht="12" x14ac:dyDescent="0.2">
      <c r="B41" s="60" t="s">
        <v>65</v>
      </c>
      <c r="C41" s="53"/>
      <c r="D41" s="137"/>
      <c r="F41" s="65" t="s">
        <v>6</v>
      </c>
      <c r="G41" s="67"/>
      <c r="H41" s="149"/>
      <c r="I41" s="1"/>
      <c r="J41" s="1"/>
      <c r="K41" s="80"/>
    </row>
    <row r="42" spans="2:12" ht="12" x14ac:dyDescent="0.2">
      <c r="B42" s="60" t="s">
        <v>66</v>
      </c>
      <c r="C42" s="53"/>
      <c r="D42" s="137"/>
      <c r="F42" s="11" t="s">
        <v>6</v>
      </c>
      <c r="G42" s="62"/>
      <c r="H42" s="149"/>
      <c r="I42" s="24"/>
      <c r="J42" s="1"/>
      <c r="K42" s="80"/>
    </row>
    <row r="43" spans="2:12" ht="12.75" x14ac:dyDescent="0.2">
      <c r="B43" s="60" t="s">
        <v>67</v>
      </c>
      <c r="C43" s="53"/>
      <c r="D43" s="137"/>
      <c r="F43" s="283" t="s">
        <v>163</v>
      </c>
      <c r="G43" s="284"/>
      <c r="H43" s="139">
        <v>190587421</v>
      </c>
      <c r="I43" s="14"/>
      <c r="J43" s="1"/>
      <c r="K43" s="80"/>
      <c r="L43" s="18"/>
    </row>
    <row r="44" spans="2:12" ht="12.75" x14ac:dyDescent="0.2">
      <c r="B44" s="61" t="s">
        <v>68</v>
      </c>
      <c r="C44" s="54"/>
      <c r="D44" s="137"/>
      <c r="F44" s="283" t="s">
        <v>70</v>
      </c>
      <c r="G44" s="284"/>
      <c r="H44" s="293">
        <f>(H43/H21)</f>
        <v>144537.70741695739</v>
      </c>
      <c r="I44" s="24"/>
      <c r="J44" s="86" t="str">
        <f>MID(C10,10,1)</f>
        <v>2</v>
      </c>
      <c r="K44" s="1"/>
      <c r="L44" s="18"/>
    </row>
    <row r="45" spans="2:12" ht="12.75" x14ac:dyDescent="0.2">
      <c r="B45" s="60" t="s">
        <v>71</v>
      </c>
      <c r="C45" s="53"/>
      <c r="D45" s="137"/>
      <c r="F45" s="310" t="s">
        <v>187</v>
      </c>
      <c r="G45" s="292"/>
      <c r="H45" s="308">
        <f>IF(I10="x",H43*0.069,IF(I11="x",H43*0.069,IF(I12="x",H43*0.138,"Please Check District Type")))</f>
        <v>13150532.049000001</v>
      </c>
      <c r="I45" s="25"/>
      <c r="J45" s="86">
        <f>IF(J44="2",(H43*1.38),(H43*0.069))</f>
        <v>263010640.97999999</v>
      </c>
    </row>
    <row r="46" spans="2:12" ht="13.5" thickBot="1" x14ac:dyDescent="0.25">
      <c r="B46" s="153" t="s">
        <v>114</v>
      </c>
      <c r="C46" s="154"/>
      <c r="D46" s="155">
        <f>SUM(D41:D45)</f>
        <v>0</v>
      </c>
      <c r="F46" s="322" t="s">
        <v>196</v>
      </c>
      <c r="G46" s="323"/>
      <c r="H46" s="139">
        <v>20390000</v>
      </c>
      <c r="J46" s="87"/>
    </row>
    <row r="47" spans="2:12" ht="14.25" thickTop="1" thickBot="1" x14ac:dyDescent="0.25">
      <c r="B47" s="156" t="s">
        <v>115</v>
      </c>
      <c r="C47" s="157"/>
      <c r="D47" s="158">
        <f>SUM(D40,D46)</f>
        <v>1479</v>
      </c>
      <c r="F47" s="322" t="s">
        <v>188</v>
      </c>
      <c r="G47" s="331"/>
      <c r="H47" s="296">
        <f>(H46/H45)</f>
        <v>1.5505076086674765</v>
      </c>
      <c r="I47" s="26"/>
      <c r="L47" s="26"/>
    </row>
    <row r="48" spans="2:12" ht="12" thickTop="1" x14ac:dyDescent="0.2">
      <c r="C48" s="55"/>
    </row>
    <row r="49" spans="2:12" ht="9.6" customHeight="1" x14ac:dyDescent="0.2">
      <c r="B49" s="55" t="s">
        <v>197</v>
      </c>
      <c r="I49" s="27"/>
      <c r="L49" s="27"/>
    </row>
    <row r="50" spans="2:12" ht="10.35" customHeight="1" x14ac:dyDescent="0.2">
      <c r="B50" s="251"/>
    </row>
    <row r="51" spans="2:12" ht="9.9499999999999993" customHeight="1" x14ac:dyDescent="0.2"/>
    <row r="52" spans="2:12" ht="9.9499999999999993" customHeight="1" x14ac:dyDescent="0.2"/>
    <row r="53" spans="2:12" ht="17.25" customHeight="1" x14ac:dyDescent="0.2"/>
  </sheetData>
  <sheetProtection algorithmName="SHA-512" hashValue="bESX65EnwG9Uxl6CYjYE9VCTE/AnPVx255sPj/TOA5L1MPMW2PHWS5F4x+y9tYt8QDLIQwEg/9NlFfgMfN0nDQ==" saltValue="CpxPP5Tgq/R4CxtfpwAPng=="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sqref="A1:B1"/>
      <selection pane="bottomLeft" activeCell="A3" sqref="A3"/>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20" t="s">
        <v>174</v>
      </c>
      <c r="B1" s="320"/>
      <c r="C1" s="320"/>
      <c r="D1" s="320"/>
      <c r="E1" s="320"/>
      <c r="F1" s="320"/>
      <c r="G1" s="320"/>
      <c r="H1" s="320"/>
      <c r="I1" s="320"/>
      <c r="J1" s="320"/>
      <c r="K1" s="320"/>
    </row>
    <row r="2" spans="1:11" ht="12" x14ac:dyDescent="0.2">
      <c r="A2" s="342" t="s">
        <v>198</v>
      </c>
      <c r="B2" s="342"/>
      <c r="C2" s="342"/>
      <c r="D2" s="342"/>
      <c r="E2" s="342"/>
      <c r="F2" s="342"/>
      <c r="G2" s="342"/>
      <c r="H2" s="342"/>
      <c r="I2" s="342"/>
      <c r="J2" s="342"/>
      <c r="K2" s="342"/>
    </row>
    <row r="3" spans="1:11" ht="12" x14ac:dyDescent="0.2">
      <c r="A3" s="273"/>
      <c r="B3" s="273"/>
      <c r="C3" s="273"/>
      <c r="D3" s="273"/>
      <c r="E3" s="273"/>
      <c r="F3" s="273"/>
      <c r="G3" s="273"/>
      <c r="H3" s="273"/>
      <c r="I3" s="273"/>
      <c r="J3" s="273"/>
      <c r="K3" s="273"/>
    </row>
    <row r="4" spans="1:11" ht="11.45" customHeight="1" x14ac:dyDescent="0.2">
      <c r="A4" s="28"/>
      <c r="B4" s="262"/>
      <c r="C4" s="263" t="s">
        <v>28</v>
      </c>
      <c r="D4" s="263" t="s">
        <v>29</v>
      </c>
      <c r="E4" s="263" t="s">
        <v>30</v>
      </c>
      <c r="F4" s="263" t="s">
        <v>31</v>
      </c>
      <c r="G4" s="263" t="s">
        <v>32</v>
      </c>
      <c r="H4" s="263" t="s">
        <v>33</v>
      </c>
      <c r="I4" s="263" t="s">
        <v>34</v>
      </c>
      <c r="J4" s="263" t="s">
        <v>35</v>
      </c>
      <c r="K4" s="263" t="s">
        <v>36</v>
      </c>
    </row>
    <row r="5" spans="1:11" ht="33.75" x14ac:dyDescent="0.2">
      <c r="A5" s="267" t="s">
        <v>1</v>
      </c>
      <c r="B5" s="264" t="s">
        <v>153</v>
      </c>
      <c r="C5" s="265" t="s">
        <v>8</v>
      </c>
      <c r="D5" s="266" t="s">
        <v>48</v>
      </c>
      <c r="E5" s="265" t="s">
        <v>136</v>
      </c>
      <c r="F5" s="265" t="s">
        <v>9</v>
      </c>
      <c r="G5" s="266" t="s">
        <v>38</v>
      </c>
      <c r="H5" s="266" t="s">
        <v>137</v>
      </c>
      <c r="I5" s="265" t="s">
        <v>39</v>
      </c>
      <c r="J5" s="265" t="s">
        <v>138</v>
      </c>
      <c r="K5" s="266" t="s">
        <v>40</v>
      </c>
    </row>
    <row r="6" spans="1:11" s="33" customFormat="1" ht="13.5" customHeight="1" x14ac:dyDescent="0.2">
      <c r="A6" s="189" t="s">
        <v>27</v>
      </c>
      <c r="B6" s="190"/>
      <c r="C6" s="31"/>
      <c r="D6" s="32"/>
      <c r="E6" s="32"/>
      <c r="F6" s="32"/>
      <c r="G6" s="32"/>
      <c r="H6" s="32"/>
      <c r="I6" s="32"/>
      <c r="J6" s="32"/>
      <c r="K6" s="32"/>
    </row>
    <row r="7" spans="1:11" s="36" customFormat="1" ht="13.9" customHeight="1" x14ac:dyDescent="0.2">
      <c r="A7" s="34" t="s">
        <v>139</v>
      </c>
      <c r="B7" s="35" t="s">
        <v>0</v>
      </c>
      <c r="C7" s="110">
        <v>29296</v>
      </c>
      <c r="D7" s="110">
        <v>0</v>
      </c>
      <c r="E7" s="110">
        <v>0</v>
      </c>
      <c r="F7" s="110">
        <v>0</v>
      </c>
      <c r="G7" s="110">
        <v>0</v>
      </c>
      <c r="H7" s="110">
        <v>0</v>
      </c>
      <c r="I7" s="110">
        <v>0</v>
      </c>
      <c r="J7" s="110">
        <v>0</v>
      </c>
      <c r="K7" s="110">
        <v>0</v>
      </c>
    </row>
    <row r="8" spans="1:11" s="36" customFormat="1" ht="12" x14ac:dyDescent="0.2">
      <c r="A8" s="34" t="s">
        <v>13</v>
      </c>
      <c r="B8" s="40">
        <v>120</v>
      </c>
      <c r="C8" s="110">
        <v>3766002</v>
      </c>
      <c r="D8" s="110">
        <v>271297</v>
      </c>
      <c r="E8" s="110">
        <v>4858</v>
      </c>
      <c r="F8" s="110">
        <v>1007275</v>
      </c>
      <c r="G8" s="110">
        <v>169564</v>
      </c>
      <c r="H8" s="110">
        <v>514</v>
      </c>
      <c r="I8" s="110">
        <v>1049849</v>
      </c>
      <c r="J8" s="110">
        <v>0</v>
      </c>
      <c r="K8" s="111">
        <v>163033</v>
      </c>
    </row>
    <row r="9" spans="1:11" s="36" customFormat="1" ht="12" x14ac:dyDescent="0.2">
      <c r="A9" s="37" t="s">
        <v>124</v>
      </c>
      <c r="B9" s="38">
        <v>130</v>
      </c>
      <c r="C9" s="110">
        <v>0</v>
      </c>
      <c r="D9" s="110">
        <v>0</v>
      </c>
      <c r="E9" s="110">
        <v>0</v>
      </c>
      <c r="F9" s="110">
        <v>0</v>
      </c>
      <c r="G9" s="110">
        <v>0</v>
      </c>
      <c r="H9" s="110">
        <v>0</v>
      </c>
      <c r="I9" s="110">
        <v>0</v>
      </c>
      <c r="J9" s="110">
        <v>0</v>
      </c>
      <c r="K9" s="111">
        <v>0</v>
      </c>
    </row>
    <row r="10" spans="1:11" s="36" customFormat="1" ht="12" x14ac:dyDescent="0.2">
      <c r="A10" s="37" t="s">
        <v>140</v>
      </c>
      <c r="B10" s="38">
        <v>140</v>
      </c>
      <c r="C10" s="110">
        <v>0</v>
      </c>
      <c r="D10" s="110">
        <v>0</v>
      </c>
      <c r="E10" s="252">
        <v>0</v>
      </c>
      <c r="F10" s="110">
        <v>0</v>
      </c>
      <c r="G10" s="140">
        <v>0</v>
      </c>
      <c r="H10" s="110">
        <v>0</v>
      </c>
      <c r="I10" s="139">
        <v>0</v>
      </c>
      <c r="J10" s="253">
        <v>0</v>
      </c>
      <c r="K10" s="253">
        <v>0</v>
      </c>
    </row>
    <row r="11" spans="1:11" s="36" customFormat="1" ht="12" x14ac:dyDescent="0.2">
      <c r="A11" s="37" t="s">
        <v>141</v>
      </c>
      <c r="B11" s="38">
        <v>150</v>
      </c>
      <c r="C11" s="252">
        <v>0</v>
      </c>
      <c r="D11" s="110">
        <v>0</v>
      </c>
      <c r="E11" s="253">
        <v>0</v>
      </c>
      <c r="F11" s="110">
        <v>0</v>
      </c>
      <c r="G11" s="253">
        <v>0</v>
      </c>
      <c r="H11" s="253">
        <v>0</v>
      </c>
      <c r="I11" s="139">
        <v>0</v>
      </c>
      <c r="J11" s="253">
        <v>0</v>
      </c>
      <c r="K11" s="253">
        <v>0</v>
      </c>
    </row>
    <row r="12" spans="1:11" ht="12" x14ac:dyDescent="0.2">
      <c r="A12" s="39" t="s">
        <v>142</v>
      </c>
      <c r="B12" s="38">
        <v>160</v>
      </c>
      <c r="C12" s="110">
        <v>0</v>
      </c>
      <c r="D12" s="252">
        <v>0</v>
      </c>
      <c r="E12" s="253">
        <v>0</v>
      </c>
      <c r="F12" s="110">
        <v>0</v>
      </c>
      <c r="G12" s="253">
        <v>0</v>
      </c>
      <c r="H12" s="253">
        <v>0</v>
      </c>
      <c r="I12" s="110">
        <v>0</v>
      </c>
      <c r="J12" s="253">
        <v>0</v>
      </c>
      <c r="K12" s="253">
        <v>0</v>
      </c>
    </row>
    <row r="13" spans="1:11" ht="12" x14ac:dyDescent="0.2">
      <c r="A13" s="37" t="s">
        <v>12</v>
      </c>
      <c r="B13" s="40">
        <v>170</v>
      </c>
      <c r="C13" s="110">
        <v>0</v>
      </c>
      <c r="D13" s="110">
        <v>0</v>
      </c>
      <c r="E13" s="253">
        <v>0</v>
      </c>
      <c r="F13" s="252">
        <v>0</v>
      </c>
      <c r="G13" s="253">
        <v>0</v>
      </c>
      <c r="H13" s="253">
        <v>0</v>
      </c>
      <c r="I13" s="110">
        <v>0</v>
      </c>
      <c r="J13" s="253">
        <v>0</v>
      </c>
      <c r="K13" s="253">
        <v>0</v>
      </c>
    </row>
    <row r="14" spans="1:11" ht="12" x14ac:dyDescent="0.2">
      <c r="A14" s="41" t="s">
        <v>143</v>
      </c>
      <c r="B14" s="40">
        <v>180</v>
      </c>
      <c r="C14" s="110">
        <v>0</v>
      </c>
      <c r="D14" s="110">
        <v>0</v>
      </c>
      <c r="E14" s="252">
        <v>0</v>
      </c>
      <c r="F14" s="110">
        <v>0</v>
      </c>
      <c r="G14" s="253">
        <v>0</v>
      </c>
      <c r="H14" s="253">
        <v>0</v>
      </c>
      <c r="I14" s="110">
        <v>0</v>
      </c>
      <c r="J14" s="253">
        <v>0</v>
      </c>
      <c r="K14" s="253">
        <v>0</v>
      </c>
    </row>
    <row r="15" spans="1:11" ht="12" x14ac:dyDescent="0.2">
      <c r="A15" s="41" t="s">
        <v>14</v>
      </c>
      <c r="B15" s="40">
        <v>190</v>
      </c>
      <c r="C15" s="110">
        <v>0</v>
      </c>
      <c r="D15" s="110">
        <v>0</v>
      </c>
      <c r="E15" s="110">
        <v>0</v>
      </c>
      <c r="F15" s="110">
        <v>0</v>
      </c>
      <c r="G15" s="110">
        <v>0</v>
      </c>
      <c r="H15" s="110">
        <v>0</v>
      </c>
      <c r="I15" s="110">
        <v>0</v>
      </c>
      <c r="J15" s="110">
        <v>0</v>
      </c>
      <c r="K15" s="110">
        <v>0</v>
      </c>
    </row>
    <row r="16" spans="1:11" ht="12.75" thickBot="1" x14ac:dyDescent="0.25">
      <c r="A16" s="257" t="s">
        <v>116</v>
      </c>
      <c r="B16" s="162"/>
      <c r="C16" s="112">
        <f t="shared" ref="C16:K16" si="0">SUM(C7:C15)</f>
        <v>3795298</v>
      </c>
      <c r="D16" s="112">
        <f t="shared" si="0"/>
        <v>271297</v>
      </c>
      <c r="E16" s="112">
        <f t="shared" si="0"/>
        <v>4858</v>
      </c>
      <c r="F16" s="112">
        <f t="shared" si="0"/>
        <v>1007275</v>
      </c>
      <c r="G16" s="112">
        <f t="shared" si="0"/>
        <v>169564</v>
      </c>
      <c r="H16" s="112">
        <f t="shared" si="0"/>
        <v>514</v>
      </c>
      <c r="I16" s="112">
        <f t="shared" si="0"/>
        <v>1049849</v>
      </c>
      <c r="J16" s="112">
        <f t="shared" si="0"/>
        <v>0</v>
      </c>
      <c r="K16" s="112">
        <f t="shared" si="0"/>
        <v>163033</v>
      </c>
    </row>
    <row r="17" spans="1:11" ht="13.5" customHeight="1" thickTop="1" x14ac:dyDescent="0.2">
      <c r="A17" s="191" t="s">
        <v>26</v>
      </c>
      <c r="B17" s="192"/>
      <c r="C17" s="113"/>
      <c r="D17" s="113"/>
      <c r="E17" s="113"/>
      <c r="F17" s="113"/>
      <c r="G17" s="113"/>
      <c r="H17" s="113"/>
      <c r="I17" s="113"/>
      <c r="J17" s="114"/>
      <c r="K17" s="113"/>
    </row>
    <row r="18" spans="1:11" ht="12" x14ac:dyDescent="0.2">
      <c r="A18" s="42" t="s">
        <v>144</v>
      </c>
      <c r="B18" s="40">
        <v>410</v>
      </c>
      <c r="C18" s="115">
        <v>0</v>
      </c>
      <c r="D18" s="115">
        <v>0</v>
      </c>
      <c r="E18" s="115">
        <v>0</v>
      </c>
      <c r="F18" s="115">
        <v>0</v>
      </c>
      <c r="G18" s="115">
        <v>0</v>
      </c>
      <c r="H18" s="115">
        <v>0</v>
      </c>
      <c r="I18" s="114"/>
      <c r="J18" s="115">
        <v>0</v>
      </c>
      <c r="K18" s="115">
        <v>0</v>
      </c>
    </row>
    <row r="19" spans="1:11" ht="12" x14ac:dyDescent="0.2">
      <c r="A19" s="43" t="s">
        <v>145</v>
      </c>
      <c r="B19" s="44">
        <v>420</v>
      </c>
      <c r="C19" s="115">
        <v>0</v>
      </c>
      <c r="D19" s="115">
        <v>0</v>
      </c>
      <c r="E19" s="115">
        <v>0</v>
      </c>
      <c r="F19" s="115">
        <v>0</v>
      </c>
      <c r="G19" s="115">
        <v>0</v>
      </c>
      <c r="H19" s="260">
        <v>0</v>
      </c>
      <c r="I19" s="116">
        <v>0</v>
      </c>
      <c r="J19" s="115">
        <v>0</v>
      </c>
      <c r="K19" s="115">
        <v>0</v>
      </c>
    </row>
    <row r="20" spans="1:11" ht="12" x14ac:dyDescent="0.2">
      <c r="A20" s="43" t="s">
        <v>147</v>
      </c>
      <c r="B20" s="44">
        <v>430</v>
      </c>
      <c r="C20" s="115">
        <v>0</v>
      </c>
      <c r="D20" s="115">
        <v>0</v>
      </c>
      <c r="E20" s="115">
        <v>0</v>
      </c>
      <c r="F20" s="115">
        <v>0</v>
      </c>
      <c r="G20" s="115">
        <v>0</v>
      </c>
      <c r="H20" s="116">
        <v>0</v>
      </c>
      <c r="I20" s="116">
        <v>0</v>
      </c>
      <c r="J20" s="116">
        <v>0</v>
      </c>
      <c r="K20" s="115">
        <v>0</v>
      </c>
    </row>
    <row r="21" spans="1:11" ht="12" x14ac:dyDescent="0.2">
      <c r="A21" s="43" t="s">
        <v>146</v>
      </c>
      <c r="B21" s="44">
        <v>440</v>
      </c>
      <c r="C21" s="115">
        <v>0</v>
      </c>
      <c r="D21" s="115">
        <v>0</v>
      </c>
      <c r="E21" s="115">
        <v>0</v>
      </c>
      <c r="F21" s="115">
        <v>0</v>
      </c>
      <c r="G21" s="115">
        <v>0</v>
      </c>
      <c r="H21" s="116">
        <v>0</v>
      </c>
      <c r="I21" s="116">
        <v>0</v>
      </c>
      <c r="J21" s="116">
        <v>0</v>
      </c>
      <c r="K21" s="115">
        <v>0</v>
      </c>
    </row>
    <row r="22" spans="1:11" ht="12" x14ac:dyDescent="0.2">
      <c r="A22" s="43" t="s">
        <v>148</v>
      </c>
      <c r="B22" s="44">
        <v>460</v>
      </c>
      <c r="C22" s="115">
        <v>0</v>
      </c>
      <c r="D22" s="115">
        <v>0</v>
      </c>
      <c r="E22" s="260">
        <v>0</v>
      </c>
      <c r="F22" s="115">
        <v>0</v>
      </c>
      <c r="G22" s="260">
        <v>0</v>
      </c>
      <c r="H22" s="260">
        <v>0</v>
      </c>
      <c r="I22" s="116">
        <v>0</v>
      </c>
      <c r="J22" s="116">
        <v>0</v>
      </c>
      <c r="K22" s="116">
        <v>0</v>
      </c>
    </row>
    <row r="23" spans="1:11" ht="12" x14ac:dyDescent="0.2">
      <c r="A23" s="45" t="s">
        <v>149</v>
      </c>
      <c r="B23" s="44">
        <v>470</v>
      </c>
      <c r="C23" s="115">
        <v>0</v>
      </c>
      <c r="D23" s="115">
        <v>0</v>
      </c>
      <c r="E23" s="115">
        <v>0</v>
      </c>
      <c r="F23" s="115">
        <v>0</v>
      </c>
      <c r="G23" s="115">
        <v>0</v>
      </c>
      <c r="H23" s="116">
        <v>0</v>
      </c>
      <c r="I23" s="116">
        <v>0</v>
      </c>
      <c r="J23" s="115">
        <v>0</v>
      </c>
      <c r="K23" s="116">
        <v>0</v>
      </c>
    </row>
    <row r="24" spans="1:11" ht="12" x14ac:dyDescent="0.2">
      <c r="A24" s="46" t="s">
        <v>150</v>
      </c>
      <c r="B24" s="47">
        <v>480</v>
      </c>
      <c r="C24" s="260">
        <v>0</v>
      </c>
      <c r="D24" s="115">
        <v>0</v>
      </c>
      <c r="E24" s="116">
        <v>0</v>
      </c>
      <c r="F24" s="115">
        <v>0</v>
      </c>
      <c r="G24" s="116">
        <v>0</v>
      </c>
      <c r="H24" s="116">
        <v>0</v>
      </c>
      <c r="I24" s="116">
        <v>0</v>
      </c>
      <c r="J24" s="116">
        <v>0</v>
      </c>
      <c r="K24" s="115">
        <v>0</v>
      </c>
    </row>
    <row r="25" spans="1:11" ht="12" x14ac:dyDescent="0.2">
      <c r="A25" s="46" t="s">
        <v>151</v>
      </c>
      <c r="B25" s="47">
        <v>490</v>
      </c>
      <c r="C25" s="115">
        <v>0</v>
      </c>
      <c r="D25" s="260">
        <v>0</v>
      </c>
      <c r="E25" s="116">
        <v>0</v>
      </c>
      <c r="F25" s="115">
        <v>0</v>
      </c>
      <c r="G25" s="116">
        <v>0</v>
      </c>
      <c r="H25" s="116">
        <v>0</v>
      </c>
      <c r="I25" s="116">
        <v>0</v>
      </c>
      <c r="J25" s="116">
        <v>119994</v>
      </c>
      <c r="K25" s="115">
        <v>0</v>
      </c>
    </row>
    <row r="26" spans="1:11" ht="12" x14ac:dyDescent="0.2">
      <c r="A26" s="46" t="s">
        <v>37</v>
      </c>
      <c r="B26" s="47">
        <v>493</v>
      </c>
      <c r="C26" s="115">
        <v>0</v>
      </c>
      <c r="D26" s="115">
        <v>0</v>
      </c>
      <c r="E26" s="116">
        <v>0</v>
      </c>
      <c r="F26" s="260">
        <v>0</v>
      </c>
      <c r="G26" s="116">
        <v>0</v>
      </c>
      <c r="H26" s="116">
        <v>0</v>
      </c>
      <c r="I26" s="116">
        <v>0</v>
      </c>
      <c r="J26" s="116">
        <v>0</v>
      </c>
      <c r="K26" s="115">
        <v>0</v>
      </c>
    </row>
    <row r="27" spans="1:11" ht="12" x14ac:dyDescent="0.2">
      <c r="A27" s="258" t="s">
        <v>152</v>
      </c>
      <c r="B27" s="254"/>
      <c r="C27" s="261">
        <f>SUM(C18:C26)</f>
        <v>0</v>
      </c>
      <c r="D27" s="261">
        <f t="shared" ref="D27:K27" si="1">SUM(D18:D26)</f>
        <v>0</v>
      </c>
      <c r="E27" s="261">
        <f t="shared" si="1"/>
        <v>0</v>
      </c>
      <c r="F27" s="261">
        <f t="shared" si="1"/>
        <v>0</v>
      </c>
      <c r="G27" s="261">
        <f t="shared" si="1"/>
        <v>0</v>
      </c>
      <c r="H27" s="261">
        <f t="shared" si="1"/>
        <v>0</v>
      </c>
      <c r="I27" s="261">
        <f t="shared" si="1"/>
        <v>0</v>
      </c>
      <c r="J27" s="261">
        <f t="shared" si="1"/>
        <v>119994</v>
      </c>
      <c r="K27" s="261">
        <f t="shared" si="1"/>
        <v>0</v>
      </c>
    </row>
    <row r="28" spans="1:11" ht="13.5" customHeight="1" x14ac:dyDescent="0.2">
      <c r="A28" s="193" t="s">
        <v>15</v>
      </c>
      <c r="B28" s="194"/>
      <c r="C28" s="113"/>
      <c r="D28" s="114"/>
      <c r="E28" s="114"/>
      <c r="F28" s="114"/>
      <c r="G28" s="114"/>
      <c r="H28" s="114"/>
      <c r="I28" s="114"/>
      <c r="J28" s="114"/>
      <c r="K28" s="114"/>
    </row>
    <row r="29" spans="1:11" ht="12" x14ac:dyDescent="0.2">
      <c r="A29" s="43" t="s">
        <v>173</v>
      </c>
      <c r="B29" s="44">
        <v>511</v>
      </c>
      <c r="C29" s="269"/>
      <c r="D29" s="269"/>
      <c r="E29" s="269"/>
      <c r="F29" s="269"/>
      <c r="G29" s="269"/>
      <c r="H29" s="269"/>
      <c r="I29" s="114"/>
      <c r="J29" s="281"/>
      <c r="K29" s="281"/>
    </row>
    <row r="30" spans="1:11" ht="13.9" customHeight="1" thickBot="1" x14ac:dyDescent="0.25">
      <c r="A30" s="259" t="s">
        <v>117</v>
      </c>
      <c r="B30" s="165"/>
      <c r="C30" s="112">
        <f t="shared" ref="C30:H30" si="2">SUM(C27:C29)</f>
        <v>0</v>
      </c>
      <c r="D30" s="112">
        <f t="shared" si="2"/>
        <v>0</v>
      </c>
      <c r="E30" s="112">
        <f t="shared" si="2"/>
        <v>0</v>
      </c>
      <c r="F30" s="112">
        <f t="shared" si="2"/>
        <v>0</v>
      </c>
      <c r="G30" s="112">
        <f t="shared" si="2"/>
        <v>0</v>
      </c>
      <c r="H30" s="112">
        <f t="shared" si="2"/>
        <v>0</v>
      </c>
      <c r="I30" s="282">
        <f>I27</f>
        <v>0</v>
      </c>
      <c r="J30" s="112">
        <f>SUM(J27:J29)</f>
        <v>119994</v>
      </c>
      <c r="K30" s="112">
        <f>SUM(K27:K29)</f>
        <v>0</v>
      </c>
    </row>
    <row r="31" spans="1:11" ht="12.75" thickTop="1" x14ac:dyDescent="0.2">
      <c r="A31" s="163" t="s">
        <v>16</v>
      </c>
      <c r="B31" s="164">
        <v>714</v>
      </c>
      <c r="C31" s="117">
        <v>0</v>
      </c>
      <c r="D31" s="117">
        <v>0</v>
      </c>
      <c r="E31" s="117">
        <v>0</v>
      </c>
      <c r="F31" s="117">
        <v>0</v>
      </c>
      <c r="G31" s="117">
        <v>0</v>
      </c>
      <c r="H31" s="117">
        <v>0</v>
      </c>
      <c r="I31" s="117">
        <v>0</v>
      </c>
      <c r="J31" s="117">
        <v>0</v>
      </c>
      <c r="K31" s="117">
        <v>0</v>
      </c>
    </row>
    <row r="32" spans="1:11" ht="12" x14ac:dyDescent="0.2">
      <c r="A32" s="46" t="s">
        <v>17</v>
      </c>
      <c r="B32" s="47">
        <v>730</v>
      </c>
      <c r="C32" s="115">
        <v>3795298</v>
      </c>
      <c r="D32" s="115">
        <v>271297</v>
      </c>
      <c r="E32" s="115">
        <v>4858</v>
      </c>
      <c r="F32" s="115">
        <v>1007275</v>
      </c>
      <c r="G32" s="115">
        <v>169564</v>
      </c>
      <c r="H32" s="115">
        <v>514</v>
      </c>
      <c r="I32" s="115">
        <v>1049849</v>
      </c>
      <c r="J32" s="115">
        <v>-119994</v>
      </c>
      <c r="K32" s="115">
        <v>163033</v>
      </c>
    </row>
    <row r="33" spans="1:11" ht="12" x14ac:dyDescent="0.2">
      <c r="A33" s="46" t="s">
        <v>18</v>
      </c>
      <c r="B33" s="268"/>
      <c r="C33" s="113"/>
      <c r="D33" s="114"/>
      <c r="E33" s="114"/>
      <c r="F33" s="114"/>
      <c r="G33" s="114"/>
      <c r="H33" s="114"/>
      <c r="I33" s="114"/>
      <c r="J33" s="114"/>
      <c r="K33" s="114"/>
    </row>
    <row r="34" spans="1:11" ht="12.75" thickBot="1" x14ac:dyDescent="0.25">
      <c r="A34" s="166" t="s">
        <v>118</v>
      </c>
      <c r="B34" s="165"/>
      <c r="C34" s="112">
        <f>SUM(C30:C32)</f>
        <v>3795298</v>
      </c>
      <c r="D34" s="112">
        <f t="shared" ref="D34:K34" si="3">SUM(D30:D32)</f>
        <v>271297</v>
      </c>
      <c r="E34" s="112">
        <f t="shared" si="3"/>
        <v>4858</v>
      </c>
      <c r="F34" s="112">
        <f t="shared" si="3"/>
        <v>1007275</v>
      </c>
      <c r="G34" s="112">
        <f t="shared" si="3"/>
        <v>169564</v>
      </c>
      <c r="H34" s="112">
        <f t="shared" si="3"/>
        <v>514</v>
      </c>
      <c r="I34" s="112">
        <f t="shared" si="3"/>
        <v>1049849</v>
      </c>
      <c r="J34" s="112">
        <f t="shared" si="3"/>
        <v>0</v>
      </c>
      <c r="K34" s="112">
        <f t="shared" si="3"/>
        <v>163033</v>
      </c>
    </row>
    <row r="35" spans="1:11" ht="13.9" customHeight="1" thickTop="1" x14ac:dyDescent="0.2">
      <c r="A35" s="49"/>
    </row>
  </sheetData>
  <sheetProtection algorithmName="SHA-512" hashValue="wPNtKjaUyjSv/18hpusKx89gza6jFgQtNFk29ZBdvCzTMbplLx+L8f4Z0Aw1X83mLlbTvWlhN5r0q/uO1Muu6A==" saltValue="7Eemi7Lgf05Uol5Z59zx1g=="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4" activePane="bottomLeft" state="frozenSplit"/>
      <selection sqref="A1:B1"/>
      <selection pane="bottomLeft" activeCell="A28" sqref="A28"/>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20" t="s">
        <v>166</v>
      </c>
      <c r="B1" s="320"/>
      <c r="C1" s="320"/>
      <c r="D1" s="320"/>
      <c r="E1" s="320"/>
      <c r="F1" s="320"/>
      <c r="G1" s="320"/>
      <c r="H1" s="320"/>
      <c r="I1" s="320"/>
      <c r="J1" s="320"/>
      <c r="K1" s="320"/>
    </row>
    <row r="2" spans="1:11" ht="12" x14ac:dyDescent="0.2">
      <c r="A2" s="342" t="s">
        <v>199</v>
      </c>
      <c r="B2" s="342"/>
      <c r="C2" s="342"/>
      <c r="D2" s="342"/>
      <c r="E2" s="342"/>
      <c r="F2" s="342"/>
      <c r="G2" s="342"/>
      <c r="H2" s="342"/>
      <c r="I2" s="342"/>
      <c r="J2" s="342"/>
      <c r="K2" s="342"/>
    </row>
    <row r="3" spans="1:11" ht="12" x14ac:dyDescent="0.2">
      <c r="A3" s="273"/>
      <c r="B3" s="273"/>
      <c r="C3" s="273"/>
      <c r="D3" s="273"/>
      <c r="E3" s="273"/>
      <c r="F3" s="273"/>
      <c r="G3" s="273"/>
      <c r="H3" s="273"/>
      <c r="I3" s="273"/>
      <c r="J3" s="273"/>
      <c r="K3" s="273"/>
    </row>
    <row r="4" spans="1:11" s="72" customFormat="1" ht="12.2" customHeight="1" x14ac:dyDescent="0.2">
      <c r="A4" s="28"/>
      <c r="B4" s="29"/>
      <c r="C4" s="263" t="s">
        <v>28</v>
      </c>
      <c r="D4" s="263" t="s">
        <v>29</v>
      </c>
      <c r="E4" s="263" t="s">
        <v>30</v>
      </c>
      <c r="F4" s="263" t="s">
        <v>31</v>
      </c>
      <c r="G4" s="263" t="s">
        <v>32</v>
      </c>
      <c r="H4" s="263" t="s">
        <v>33</v>
      </c>
      <c r="I4" s="263" t="s">
        <v>34</v>
      </c>
      <c r="J4" s="263" t="s">
        <v>35</v>
      </c>
      <c r="K4" s="263" t="s">
        <v>36</v>
      </c>
    </row>
    <row r="5" spans="1:11" ht="33.75" x14ac:dyDescent="0.2">
      <c r="A5" s="267" t="s">
        <v>1</v>
      </c>
      <c r="B5" s="264" t="s">
        <v>153</v>
      </c>
      <c r="C5" s="265" t="s">
        <v>8</v>
      </c>
      <c r="D5" s="266" t="s">
        <v>48</v>
      </c>
      <c r="E5" s="265" t="s">
        <v>136</v>
      </c>
      <c r="F5" s="265" t="s">
        <v>9</v>
      </c>
      <c r="G5" s="266" t="s">
        <v>38</v>
      </c>
      <c r="H5" s="266" t="s">
        <v>137</v>
      </c>
      <c r="I5" s="265" t="s">
        <v>39</v>
      </c>
      <c r="J5" s="265" t="s">
        <v>138</v>
      </c>
      <c r="K5" s="266" t="s">
        <v>40</v>
      </c>
    </row>
    <row r="6" spans="1:11" ht="13.5" customHeight="1" x14ac:dyDescent="0.2">
      <c r="A6" s="195" t="s">
        <v>11</v>
      </c>
      <c r="B6" s="196"/>
      <c r="C6" s="108"/>
      <c r="D6" s="108"/>
      <c r="E6" s="108"/>
      <c r="F6" s="108"/>
      <c r="G6" s="108"/>
      <c r="H6" s="108"/>
      <c r="I6" s="108"/>
      <c r="J6" s="108"/>
      <c r="K6" s="108"/>
    </row>
    <row r="7" spans="1:11" ht="13.9" customHeight="1" x14ac:dyDescent="0.2">
      <c r="A7" s="199" t="s">
        <v>19</v>
      </c>
      <c r="B7" s="200">
        <v>1000</v>
      </c>
      <c r="C7" s="118">
        <v>6056862</v>
      </c>
      <c r="D7" s="118">
        <v>1162209</v>
      </c>
      <c r="E7" s="118">
        <v>1034153</v>
      </c>
      <c r="F7" s="118">
        <v>642343</v>
      </c>
      <c r="G7" s="118">
        <v>452674</v>
      </c>
      <c r="H7" s="118">
        <v>0</v>
      </c>
      <c r="I7" s="118">
        <v>80264</v>
      </c>
      <c r="J7" s="118">
        <v>-28</v>
      </c>
      <c r="K7" s="118">
        <v>3142</v>
      </c>
    </row>
    <row r="8" spans="1:11" ht="22.5" x14ac:dyDescent="0.2">
      <c r="A8" s="201" t="s">
        <v>167</v>
      </c>
      <c r="B8" s="200">
        <v>2000</v>
      </c>
      <c r="C8" s="118">
        <v>0</v>
      </c>
      <c r="D8" s="118">
        <v>0</v>
      </c>
      <c r="E8" s="119"/>
      <c r="F8" s="118">
        <v>0</v>
      </c>
      <c r="G8" s="118">
        <v>0</v>
      </c>
      <c r="H8" s="119"/>
      <c r="I8" s="119"/>
      <c r="J8" s="119"/>
      <c r="K8" s="119"/>
    </row>
    <row r="9" spans="1:11" ht="13.9" customHeight="1" x14ac:dyDescent="0.2">
      <c r="A9" s="201" t="s">
        <v>20</v>
      </c>
      <c r="B9" s="200">
        <v>3000</v>
      </c>
      <c r="C9" s="118">
        <v>7827989</v>
      </c>
      <c r="D9" s="118">
        <v>0</v>
      </c>
      <c r="E9" s="118">
        <v>0</v>
      </c>
      <c r="F9" s="118">
        <v>633468</v>
      </c>
      <c r="G9" s="118">
        <v>0</v>
      </c>
      <c r="H9" s="118">
        <v>0</v>
      </c>
      <c r="I9" s="118">
        <v>0</v>
      </c>
      <c r="J9" s="118">
        <v>0</v>
      </c>
      <c r="K9" s="118">
        <v>0</v>
      </c>
    </row>
    <row r="10" spans="1:11" ht="13.9" customHeight="1" x14ac:dyDescent="0.2">
      <c r="A10" s="202" t="s">
        <v>21</v>
      </c>
      <c r="B10" s="200">
        <v>4000</v>
      </c>
      <c r="C10" s="118">
        <v>1749646</v>
      </c>
      <c r="D10" s="118">
        <v>0</v>
      </c>
      <c r="E10" s="120">
        <v>0</v>
      </c>
      <c r="F10" s="118">
        <v>0</v>
      </c>
      <c r="G10" s="118">
        <v>0</v>
      </c>
      <c r="H10" s="118">
        <v>0</v>
      </c>
      <c r="I10" s="120">
        <v>0</v>
      </c>
      <c r="J10" s="120">
        <v>0</v>
      </c>
      <c r="K10" s="118">
        <v>0</v>
      </c>
    </row>
    <row r="11" spans="1:11" ht="13.9" customHeight="1" thickBot="1" x14ac:dyDescent="0.25">
      <c r="A11" s="256" t="s">
        <v>119</v>
      </c>
      <c r="B11" s="169"/>
      <c r="C11" s="121">
        <f>SUM(C7:C10)</f>
        <v>15634497</v>
      </c>
      <c r="D11" s="121">
        <f>SUM(D7:D10)</f>
        <v>1162209</v>
      </c>
      <c r="E11" s="121">
        <f>SUM(E7:E10)</f>
        <v>1034153</v>
      </c>
      <c r="F11" s="121">
        <f>SUM(F7:F10)</f>
        <v>1275811</v>
      </c>
      <c r="G11" s="121">
        <f>G7+G8+G9+G10</f>
        <v>452674</v>
      </c>
      <c r="H11" s="121">
        <f>SUM(H7:H10)</f>
        <v>0</v>
      </c>
      <c r="I11" s="121">
        <f>SUM(I7:I10)</f>
        <v>80264</v>
      </c>
      <c r="J11" s="121">
        <f>SUM(J7:J10)</f>
        <v>-28</v>
      </c>
      <c r="K11" s="121">
        <f>SUM(K7:K10)</f>
        <v>3142</v>
      </c>
    </row>
    <row r="12" spans="1:11" ht="13.5" thickTop="1" thickBot="1" x14ac:dyDescent="0.25">
      <c r="A12" s="167" t="s">
        <v>175</v>
      </c>
      <c r="B12" s="270">
        <v>3998</v>
      </c>
      <c r="C12" s="122">
        <v>5434280</v>
      </c>
      <c r="D12" s="122">
        <v>0</v>
      </c>
      <c r="E12" s="122">
        <v>0</v>
      </c>
      <c r="F12" s="122">
        <v>0</v>
      </c>
      <c r="G12" s="122">
        <v>0</v>
      </c>
      <c r="H12" s="122">
        <v>0</v>
      </c>
      <c r="I12" s="123"/>
      <c r="J12" s="122">
        <v>0</v>
      </c>
      <c r="K12" s="122">
        <v>0</v>
      </c>
    </row>
    <row r="13" spans="1:11" ht="13.9" customHeight="1" thickTop="1" thickBot="1" x14ac:dyDescent="0.25">
      <c r="A13" s="255" t="s">
        <v>120</v>
      </c>
      <c r="B13" s="170"/>
      <c r="C13" s="124">
        <f t="shared" ref="C13:K13" si="0">C11+C12</f>
        <v>21068777</v>
      </c>
      <c r="D13" s="124">
        <f t="shared" si="0"/>
        <v>1162209</v>
      </c>
      <c r="E13" s="124">
        <f t="shared" si="0"/>
        <v>1034153</v>
      </c>
      <c r="F13" s="124">
        <f t="shared" si="0"/>
        <v>1275811</v>
      </c>
      <c r="G13" s="124">
        <f t="shared" si="0"/>
        <v>452674</v>
      </c>
      <c r="H13" s="124">
        <f t="shared" si="0"/>
        <v>0</v>
      </c>
      <c r="I13" s="124">
        <f t="shared" si="0"/>
        <v>80264</v>
      </c>
      <c r="J13" s="124">
        <f t="shared" si="0"/>
        <v>-28</v>
      </c>
      <c r="K13" s="124">
        <f t="shared" si="0"/>
        <v>3142</v>
      </c>
    </row>
    <row r="14" spans="1:11" ht="13.5" customHeight="1" thickTop="1" x14ac:dyDescent="0.2">
      <c r="A14" s="197" t="s">
        <v>10</v>
      </c>
      <c r="B14" s="198"/>
      <c r="C14" s="125"/>
      <c r="D14" s="123"/>
      <c r="E14" s="123"/>
      <c r="F14" s="123"/>
      <c r="G14" s="125"/>
      <c r="H14" s="123"/>
      <c r="I14" s="123"/>
      <c r="J14" s="123"/>
      <c r="K14" s="123"/>
    </row>
    <row r="15" spans="1:11" ht="13.9" customHeight="1" x14ac:dyDescent="0.2">
      <c r="A15" s="203" t="s">
        <v>22</v>
      </c>
      <c r="B15" s="204">
        <v>1000</v>
      </c>
      <c r="C15" s="118">
        <v>8633206</v>
      </c>
      <c r="D15" s="123"/>
      <c r="E15" s="123"/>
      <c r="F15" s="123"/>
      <c r="G15" s="118">
        <v>164042</v>
      </c>
      <c r="H15" s="123"/>
      <c r="I15" s="123"/>
      <c r="J15" s="123"/>
      <c r="K15" s="123"/>
    </row>
    <row r="16" spans="1:11" ht="13.9" customHeight="1" x14ac:dyDescent="0.2">
      <c r="A16" s="199" t="s">
        <v>23</v>
      </c>
      <c r="B16" s="205">
        <v>2000</v>
      </c>
      <c r="C16" s="118">
        <v>4111630</v>
      </c>
      <c r="D16" s="118">
        <v>1412701</v>
      </c>
      <c r="E16" s="123"/>
      <c r="F16" s="118">
        <v>1025034</v>
      </c>
      <c r="G16" s="118">
        <v>278783</v>
      </c>
      <c r="H16" s="118">
        <v>0</v>
      </c>
      <c r="I16" s="123"/>
      <c r="J16" s="120">
        <v>124740</v>
      </c>
      <c r="K16" s="118">
        <v>0</v>
      </c>
    </row>
    <row r="17" spans="1:11" ht="13.9" customHeight="1" x14ac:dyDescent="0.2">
      <c r="A17" s="201" t="s">
        <v>24</v>
      </c>
      <c r="B17" s="205">
        <v>3000</v>
      </c>
      <c r="C17" s="118">
        <v>37110</v>
      </c>
      <c r="D17" s="118">
        <v>0</v>
      </c>
      <c r="E17" s="123"/>
      <c r="F17" s="118">
        <v>0</v>
      </c>
      <c r="G17" s="118">
        <v>132</v>
      </c>
      <c r="H17" s="119"/>
      <c r="I17" s="123"/>
      <c r="J17" s="123"/>
      <c r="K17" s="123"/>
    </row>
    <row r="18" spans="1:11" ht="13.9" customHeight="1" x14ac:dyDescent="0.2">
      <c r="A18" s="202" t="s">
        <v>154</v>
      </c>
      <c r="B18" s="206">
        <v>4000</v>
      </c>
      <c r="C18" s="118">
        <v>405438</v>
      </c>
      <c r="D18" s="118">
        <v>0</v>
      </c>
      <c r="E18" s="118">
        <v>0</v>
      </c>
      <c r="F18" s="118">
        <v>0</v>
      </c>
      <c r="G18" s="118">
        <v>0</v>
      </c>
      <c r="H18" s="118">
        <v>0</v>
      </c>
      <c r="I18" s="123"/>
      <c r="J18" s="315"/>
      <c r="K18" s="118">
        <v>0</v>
      </c>
    </row>
    <row r="19" spans="1:11" ht="13.9" customHeight="1" x14ac:dyDescent="0.2">
      <c r="A19" s="202" t="s">
        <v>25</v>
      </c>
      <c r="B19" s="205">
        <v>5000</v>
      </c>
      <c r="C19" s="118">
        <v>0</v>
      </c>
      <c r="D19" s="118">
        <v>0</v>
      </c>
      <c r="E19" s="118">
        <v>1612163</v>
      </c>
      <c r="F19" s="118">
        <v>0</v>
      </c>
      <c r="G19" s="118">
        <v>0</v>
      </c>
      <c r="H19" s="119"/>
      <c r="I19" s="123"/>
      <c r="J19" s="118">
        <v>0</v>
      </c>
      <c r="K19" s="118">
        <v>0</v>
      </c>
    </row>
    <row r="20" spans="1:11" ht="13.9" customHeight="1" thickBot="1" x14ac:dyDescent="0.25">
      <c r="A20" s="256" t="s">
        <v>121</v>
      </c>
      <c r="B20" s="174"/>
      <c r="C20" s="121">
        <f t="shared" ref="C20:H20" si="1">SUM(C15:C19)</f>
        <v>13187384</v>
      </c>
      <c r="D20" s="121">
        <f t="shared" si="1"/>
        <v>1412701</v>
      </c>
      <c r="E20" s="121">
        <f t="shared" si="1"/>
        <v>1612163</v>
      </c>
      <c r="F20" s="121">
        <f t="shared" si="1"/>
        <v>1025034</v>
      </c>
      <c r="G20" s="121">
        <f t="shared" si="1"/>
        <v>442957</v>
      </c>
      <c r="H20" s="121">
        <f t="shared" si="1"/>
        <v>0</v>
      </c>
      <c r="I20" s="123"/>
      <c r="J20" s="121">
        <f>SUM(J15:J19)</f>
        <v>124740</v>
      </c>
      <c r="K20" s="121">
        <f>SUM(K15:K19)</f>
        <v>0</v>
      </c>
    </row>
    <row r="21" spans="1:11" ht="13.5" thickTop="1" thickBot="1" x14ac:dyDescent="0.25">
      <c r="A21" s="171" t="s">
        <v>176</v>
      </c>
      <c r="B21" s="270">
        <v>4180</v>
      </c>
      <c r="C21" s="124">
        <f t="shared" ref="C21:H21" si="2">C12</f>
        <v>5434280</v>
      </c>
      <c r="D21" s="124">
        <f t="shared" si="2"/>
        <v>0</v>
      </c>
      <c r="E21" s="124">
        <f t="shared" si="2"/>
        <v>0</v>
      </c>
      <c r="F21" s="124">
        <f t="shared" si="2"/>
        <v>0</v>
      </c>
      <c r="G21" s="124">
        <f t="shared" si="2"/>
        <v>0</v>
      </c>
      <c r="H21" s="124">
        <f t="shared" si="2"/>
        <v>0</v>
      </c>
      <c r="I21" s="123" t="s">
        <v>0</v>
      </c>
      <c r="J21" s="126">
        <f>J12</f>
        <v>0</v>
      </c>
      <c r="K21" s="126">
        <f>K12</f>
        <v>0</v>
      </c>
    </row>
    <row r="22" spans="1:11" ht="13.9" customHeight="1" thickTop="1" thickBot="1" x14ac:dyDescent="0.25">
      <c r="A22" s="256" t="s">
        <v>122</v>
      </c>
      <c r="B22" s="175"/>
      <c r="C22" s="124">
        <f t="shared" ref="C22:H22" si="3">C20+C21</f>
        <v>18621664</v>
      </c>
      <c r="D22" s="124">
        <f t="shared" si="3"/>
        <v>1412701</v>
      </c>
      <c r="E22" s="124">
        <f t="shared" si="3"/>
        <v>1612163</v>
      </c>
      <c r="F22" s="124">
        <f t="shared" si="3"/>
        <v>1025034</v>
      </c>
      <c r="G22" s="124">
        <f t="shared" si="3"/>
        <v>442957</v>
      </c>
      <c r="H22" s="124">
        <f t="shared" si="3"/>
        <v>0</v>
      </c>
      <c r="I22" s="127"/>
      <c r="J22" s="124">
        <f>J20+J21</f>
        <v>124740</v>
      </c>
      <c r="K22" s="124">
        <f>K20+K21</f>
        <v>0</v>
      </c>
    </row>
    <row r="23" spans="1:11" ht="23.25" thickTop="1" x14ac:dyDescent="0.2">
      <c r="A23" s="172" t="s">
        <v>75</v>
      </c>
      <c r="B23" s="168"/>
      <c r="C23" s="128">
        <f t="shared" ref="C23:H23" si="4">C11-C20</f>
        <v>2447113</v>
      </c>
      <c r="D23" s="128">
        <f t="shared" si="4"/>
        <v>-250492</v>
      </c>
      <c r="E23" s="128">
        <f t="shared" si="4"/>
        <v>-578010</v>
      </c>
      <c r="F23" s="128">
        <f t="shared" si="4"/>
        <v>250777</v>
      </c>
      <c r="G23" s="128">
        <f t="shared" si="4"/>
        <v>9717</v>
      </c>
      <c r="H23" s="128">
        <f t="shared" si="4"/>
        <v>0</v>
      </c>
      <c r="I23" s="128">
        <f>I11</f>
        <v>80264</v>
      </c>
      <c r="J23" s="128">
        <f>J11-J20</f>
        <v>-124768</v>
      </c>
      <c r="K23" s="128">
        <f>K11-K20</f>
        <v>3142</v>
      </c>
    </row>
    <row r="24" spans="1:11" ht="12.75" thickBot="1" x14ac:dyDescent="0.25">
      <c r="A24" s="207" t="s">
        <v>155</v>
      </c>
      <c r="B24" s="208">
        <v>7000</v>
      </c>
      <c r="C24" s="129">
        <v>0</v>
      </c>
      <c r="D24" s="129">
        <v>0</v>
      </c>
      <c r="E24" s="129">
        <v>1000000</v>
      </c>
      <c r="F24" s="129">
        <v>0</v>
      </c>
      <c r="G24" s="129">
        <v>0</v>
      </c>
      <c r="H24" s="129">
        <v>4474000</v>
      </c>
      <c r="I24" s="129">
        <v>0</v>
      </c>
      <c r="J24" s="129">
        <v>0</v>
      </c>
      <c r="K24" s="129">
        <v>0</v>
      </c>
    </row>
    <row r="25" spans="1:11" ht="13.9" customHeight="1" thickTop="1" thickBot="1" x14ac:dyDescent="0.25">
      <c r="A25" s="209" t="s">
        <v>156</v>
      </c>
      <c r="B25" s="210">
        <v>8000</v>
      </c>
      <c r="C25" s="130">
        <v>2474000</v>
      </c>
      <c r="D25" s="130">
        <v>500000</v>
      </c>
      <c r="E25" s="130">
        <v>0</v>
      </c>
      <c r="F25" s="130">
        <v>0</v>
      </c>
      <c r="G25" s="131">
        <v>0</v>
      </c>
      <c r="H25" s="130">
        <v>0</v>
      </c>
      <c r="I25" s="131">
        <v>2500000</v>
      </c>
      <c r="J25" s="130">
        <v>0</v>
      </c>
      <c r="K25" s="130">
        <v>0</v>
      </c>
    </row>
    <row r="26" spans="1:11" ht="15.75" thickTop="1" thickBot="1" x14ac:dyDescent="0.25">
      <c r="A26" s="271" t="s">
        <v>157</v>
      </c>
      <c r="B26" s="176"/>
      <c r="C26" s="132">
        <f t="shared" ref="C26:K26" si="5">C24-C25</f>
        <v>-2474000</v>
      </c>
      <c r="D26" s="132">
        <f t="shared" si="5"/>
        <v>-500000</v>
      </c>
      <c r="E26" s="132">
        <f t="shared" si="5"/>
        <v>1000000</v>
      </c>
      <c r="F26" s="132">
        <f t="shared" si="5"/>
        <v>0</v>
      </c>
      <c r="G26" s="132">
        <f t="shared" si="5"/>
        <v>0</v>
      </c>
      <c r="H26" s="132">
        <f t="shared" si="5"/>
        <v>4474000</v>
      </c>
      <c r="I26" s="132">
        <f t="shared" si="5"/>
        <v>-2500000</v>
      </c>
      <c r="J26" s="132">
        <f t="shared" si="5"/>
        <v>0</v>
      </c>
      <c r="K26" s="132">
        <f t="shared" si="5"/>
        <v>0</v>
      </c>
    </row>
    <row r="27" spans="1:11" ht="37.5" customHeight="1" thickTop="1" thickBot="1" x14ac:dyDescent="0.25">
      <c r="A27" s="343" t="s">
        <v>158</v>
      </c>
      <c r="B27" s="344"/>
      <c r="C27" s="186">
        <f t="shared" ref="C27:K27" si="6">C23+C26</f>
        <v>-26887</v>
      </c>
      <c r="D27" s="186">
        <f t="shared" si="6"/>
        <v>-750492</v>
      </c>
      <c r="E27" s="186">
        <f t="shared" si="6"/>
        <v>421990</v>
      </c>
      <c r="F27" s="186">
        <f t="shared" si="6"/>
        <v>250777</v>
      </c>
      <c r="G27" s="186">
        <f t="shared" si="6"/>
        <v>9717</v>
      </c>
      <c r="H27" s="186">
        <f t="shared" si="6"/>
        <v>4474000</v>
      </c>
      <c r="I27" s="186">
        <f t="shared" si="6"/>
        <v>-2419736</v>
      </c>
      <c r="J27" s="186">
        <f t="shared" si="6"/>
        <v>-124768</v>
      </c>
      <c r="K27" s="186">
        <f t="shared" si="6"/>
        <v>3142</v>
      </c>
    </row>
    <row r="28" spans="1:11" ht="12.75" thickTop="1" x14ac:dyDescent="0.2">
      <c r="A28" s="280" t="s">
        <v>200</v>
      </c>
      <c r="B28" s="173"/>
      <c r="C28" s="122">
        <v>3822185</v>
      </c>
      <c r="D28" s="122">
        <v>1021789</v>
      </c>
      <c r="E28" s="122">
        <v>-417132</v>
      </c>
      <c r="F28" s="122">
        <v>756498</v>
      </c>
      <c r="G28" s="122">
        <v>159847</v>
      </c>
      <c r="H28" s="122">
        <v>-4473486</v>
      </c>
      <c r="I28" s="122">
        <v>3469585</v>
      </c>
      <c r="J28" s="122">
        <v>4774</v>
      </c>
      <c r="K28" s="122">
        <v>159891</v>
      </c>
    </row>
    <row r="29" spans="1:11" ht="22.5" x14ac:dyDescent="0.2">
      <c r="A29" s="272" t="s">
        <v>47</v>
      </c>
      <c r="B29" s="48"/>
      <c r="C29" s="118"/>
      <c r="D29" s="118"/>
      <c r="E29" s="118"/>
      <c r="F29" s="118"/>
      <c r="G29" s="118"/>
      <c r="H29" s="118"/>
      <c r="I29" s="118"/>
      <c r="J29" s="118"/>
      <c r="K29" s="118"/>
    </row>
    <row r="30" spans="1:11" ht="13.9" customHeight="1" thickBot="1" x14ac:dyDescent="0.25">
      <c r="A30" s="177" t="s">
        <v>201</v>
      </c>
      <c r="B30" s="178"/>
      <c r="C30" s="133">
        <f t="shared" ref="C30:K30" si="7">SUM(C27:C29)</f>
        <v>3795298</v>
      </c>
      <c r="D30" s="133">
        <f t="shared" si="7"/>
        <v>271297</v>
      </c>
      <c r="E30" s="133">
        <f t="shared" si="7"/>
        <v>4858</v>
      </c>
      <c r="F30" s="133">
        <f t="shared" si="7"/>
        <v>1007275</v>
      </c>
      <c r="G30" s="133">
        <f t="shared" si="7"/>
        <v>169564</v>
      </c>
      <c r="H30" s="133">
        <f t="shared" si="7"/>
        <v>514</v>
      </c>
      <c r="I30" s="133">
        <f t="shared" si="7"/>
        <v>1049849</v>
      </c>
      <c r="J30" s="133">
        <f t="shared" si="7"/>
        <v>-119994</v>
      </c>
      <c r="K30" s="133">
        <f t="shared" si="7"/>
        <v>163033</v>
      </c>
    </row>
    <row r="31" spans="1:11" ht="13.9" customHeight="1" thickTop="1" x14ac:dyDescent="0.2">
      <c r="A31" s="49"/>
    </row>
  </sheetData>
  <sheetProtection algorithmName="SHA-512" hashValue="BH9DWSJVoXk0RATdIK7lFoJXBLZKALJADq8mrl9fxTHQyKju3CozcGhrcyOYBL51wLm7WAdol51LjJXODk9nmw==" saltValue="VOWY/GLyvAYqkiVy7xQdd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K6" sqref="K6:L6"/>
    </sheetView>
  </sheetViews>
  <sheetFormatPr defaultRowHeight="12.75" x14ac:dyDescent="0.2"/>
  <cols>
    <col min="1" max="1" width="0.85546875" style="90" customWidth="1"/>
    <col min="2" max="2" width="13.7109375" style="90" customWidth="1"/>
    <col min="3" max="3" width="18.42578125" style="90" customWidth="1"/>
    <col min="4" max="4" width="7.42578125" style="90" customWidth="1"/>
    <col min="5" max="15" width="13.7109375" style="90" customWidth="1"/>
    <col min="16" max="16" width="2.5703125" style="90" customWidth="1"/>
    <col min="17" max="16384" width="9.140625" style="90"/>
  </cols>
  <sheetData>
    <row r="1" spans="1:13" ht="17.25" customHeight="1" x14ac:dyDescent="0.2">
      <c r="A1" s="342" t="s">
        <v>193</v>
      </c>
      <c r="B1" s="345"/>
      <c r="C1" s="346"/>
      <c r="D1" s="346"/>
      <c r="E1" s="346"/>
      <c r="F1" s="346"/>
      <c r="G1" s="346"/>
      <c r="H1" s="346"/>
      <c r="I1" s="346"/>
      <c r="J1" s="346"/>
      <c r="K1" s="346"/>
      <c r="L1" s="347"/>
      <c r="M1" s="347"/>
    </row>
    <row r="2" spans="1:13" s="89" customFormat="1" ht="24" customHeight="1" x14ac:dyDescent="0.2">
      <c r="A2" s="146"/>
    </row>
    <row r="3" spans="1:13" s="275" customFormat="1" x14ac:dyDescent="0.2">
      <c r="B3" s="232" t="s">
        <v>110</v>
      </c>
    </row>
    <row r="4" spans="1:13" ht="9.75" customHeight="1" x14ac:dyDescent="0.2"/>
    <row r="5" spans="1:13" ht="23.1" customHeight="1" x14ac:dyDescent="0.2">
      <c r="B5" s="353" t="s">
        <v>192</v>
      </c>
      <c r="C5" s="357"/>
      <c r="D5" s="357"/>
      <c r="E5" s="357"/>
      <c r="F5" s="357"/>
      <c r="G5" s="357"/>
      <c r="H5" s="357"/>
      <c r="I5" s="357"/>
      <c r="J5" s="357"/>
      <c r="K5" s="357"/>
      <c r="L5" s="357"/>
    </row>
    <row r="6" spans="1:13" ht="17.100000000000001" customHeight="1" x14ac:dyDescent="0.2">
      <c r="B6" s="351" t="str">
        <f>'ASA1'!C9</f>
        <v>Steger School District 194</v>
      </c>
      <c r="C6" s="351"/>
      <c r="D6" s="91"/>
      <c r="E6" s="356" t="s">
        <v>821</v>
      </c>
      <c r="F6" s="356"/>
      <c r="G6" s="356"/>
      <c r="H6" s="92"/>
      <c r="I6" s="150" t="s">
        <v>825</v>
      </c>
      <c r="J6" s="92"/>
      <c r="K6" s="352" t="s">
        <v>826</v>
      </c>
      <c r="L6" s="352"/>
    </row>
    <row r="7" spans="1:13" ht="17.100000000000001" customHeight="1" x14ac:dyDescent="0.2">
      <c r="B7" s="93" t="s">
        <v>79</v>
      </c>
      <c r="C7" s="91"/>
      <c r="D7" s="91"/>
      <c r="E7" s="354" t="s">
        <v>80</v>
      </c>
      <c r="F7" s="355"/>
      <c r="G7" s="355"/>
      <c r="H7" s="91"/>
      <c r="I7" s="94" t="s">
        <v>81</v>
      </c>
      <c r="J7" s="91"/>
      <c r="K7" s="354" t="s">
        <v>82</v>
      </c>
      <c r="L7" s="355"/>
    </row>
    <row r="8" spans="1:13" x14ac:dyDescent="0.2">
      <c r="B8" s="353" t="s">
        <v>194</v>
      </c>
      <c r="C8" s="353"/>
      <c r="D8" s="353"/>
      <c r="E8" s="353"/>
      <c r="F8" s="353"/>
      <c r="G8" s="353"/>
      <c r="H8" s="353"/>
      <c r="I8" s="353"/>
      <c r="J8" s="353"/>
      <c r="K8" s="353"/>
      <c r="L8" s="353"/>
    </row>
    <row r="9" spans="1:13" ht="6" customHeight="1" x14ac:dyDescent="0.2">
      <c r="B9" s="95"/>
      <c r="C9" s="95"/>
    </row>
    <row r="10" spans="1:13" s="18" customFormat="1" ht="11.25" x14ac:dyDescent="0.2">
      <c r="B10" s="96" t="s">
        <v>89</v>
      </c>
      <c r="C10" s="97"/>
    </row>
    <row r="11" spans="1:13" ht="6" customHeight="1" x14ac:dyDescent="0.2">
      <c r="B11" s="98"/>
      <c r="C11" s="98"/>
    </row>
    <row r="12" spans="1:13" x14ac:dyDescent="0.2">
      <c r="B12" s="297" t="s">
        <v>195</v>
      </c>
      <c r="C12" s="98"/>
    </row>
    <row r="13" spans="1:13" s="18" customFormat="1" ht="33.75" x14ac:dyDescent="0.2">
      <c r="B13" s="99"/>
      <c r="C13" s="100"/>
      <c r="D13" s="100"/>
      <c r="E13" s="101" t="s">
        <v>8</v>
      </c>
      <c r="F13" s="101" t="s">
        <v>48</v>
      </c>
      <c r="G13" s="101" t="s">
        <v>25</v>
      </c>
      <c r="H13" s="101" t="s">
        <v>9</v>
      </c>
      <c r="I13" s="101" t="s">
        <v>78</v>
      </c>
      <c r="J13" s="101" t="s">
        <v>137</v>
      </c>
      <c r="K13" s="101" t="s">
        <v>39</v>
      </c>
      <c r="L13" s="101" t="s">
        <v>138</v>
      </c>
      <c r="M13" s="101" t="s">
        <v>40</v>
      </c>
    </row>
    <row r="14" spans="1:13" s="18" customFormat="1" ht="12" x14ac:dyDescent="0.2">
      <c r="B14" s="211" t="s">
        <v>19</v>
      </c>
      <c r="C14" s="212"/>
      <c r="D14" s="213">
        <v>1000</v>
      </c>
      <c r="E14" s="141">
        <f>('ASA3'!C7)</f>
        <v>6056862</v>
      </c>
      <c r="F14" s="141">
        <f>('ASA3'!D7)</f>
        <v>1162209</v>
      </c>
      <c r="G14" s="141">
        <f>('ASA3'!E7)</f>
        <v>1034153</v>
      </c>
      <c r="H14" s="141">
        <f>('ASA3'!F7)</f>
        <v>642343</v>
      </c>
      <c r="I14" s="141">
        <f>('ASA3'!G7)</f>
        <v>452674</v>
      </c>
      <c r="J14" s="141">
        <f>('ASA3'!H7)</f>
        <v>0</v>
      </c>
      <c r="K14" s="141">
        <f>('ASA3'!I7)</f>
        <v>80264</v>
      </c>
      <c r="L14" s="141">
        <f>('ASA3'!J7)</f>
        <v>-28</v>
      </c>
      <c r="M14" s="141">
        <f>('ASA3'!K7)</f>
        <v>3142</v>
      </c>
    </row>
    <row r="15" spans="1:13" s="18" customFormat="1" ht="21.75" customHeight="1" x14ac:dyDescent="0.2">
      <c r="B15" s="358" t="s">
        <v>159</v>
      </c>
      <c r="C15" s="331"/>
      <c r="D15" s="213">
        <v>2000</v>
      </c>
      <c r="E15" s="141">
        <f>('ASA3'!C8)</f>
        <v>0</v>
      </c>
      <c r="F15" s="141">
        <f>('ASA3'!D8)</f>
        <v>0</v>
      </c>
      <c r="G15" s="287"/>
      <c r="H15" s="141">
        <f>('ASA3'!F8)</f>
        <v>0</v>
      </c>
      <c r="I15" s="141">
        <f>('ASA3'!G8)</f>
        <v>0</v>
      </c>
      <c r="J15" s="287"/>
      <c r="K15" s="287"/>
      <c r="L15" s="287"/>
      <c r="M15" s="287"/>
    </row>
    <row r="16" spans="1:13" s="18" customFormat="1" ht="12" x14ac:dyDescent="0.2">
      <c r="B16" s="211" t="s">
        <v>20</v>
      </c>
      <c r="C16" s="212"/>
      <c r="D16" s="213">
        <v>3000</v>
      </c>
      <c r="E16" s="141">
        <f>('ASA3'!C9)</f>
        <v>7827989</v>
      </c>
      <c r="F16" s="141">
        <f>('ASA3'!D9)</f>
        <v>0</v>
      </c>
      <c r="G16" s="141">
        <f>('ASA3'!E9)</f>
        <v>0</v>
      </c>
      <c r="H16" s="141">
        <f>('ASA3'!F9)</f>
        <v>633468</v>
      </c>
      <c r="I16" s="141">
        <f>('ASA3'!G9)</f>
        <v>0</v>
      </c>
      <c r="J16" s="141">
        <f>('ASA3'!H9)</f>
        <v>0</v>
      </c>
      <c r="K16" s="141">
        <f>('ASA3'!I9)</f>
        <v>0</v>
      </c>
      <c r="L16" s="141">
        <f>('ASA3'!J9)</f>
        <v>0</v>
      </c>
      <c r="M16" s="141">
        <f>('ASA3'!K9)</f>
        <v>0</v>
      </c>
    </row>
    <row r="17" spans="2:13" s="18" customFormat="1" ht="12" x14ac:dyDescent="0.2">
      <c r="B17" s="211" t="s">
        <v>21</v>
      </c>
      <c r="C17" s="212"/>
      <c r="D17" s="213">
        <v>4000</v>
      </c>
      <c r="E17" s="141">
        <f>('ASA3'!C10)</f>
        <v>1749646</v>
      </c>
      <c r="F17" s="141">
        <f>('ASA3'!D10)</f>
        <v>0</v>
      </c>
      <c r="G17" s="141">
        <f>('ASA3'!E10)</f>
        <v>0</v>
      </c>
      <c r="H17" s="141">
        <f>('ASA3'!F10)</f>
        <v>0</v>
      </c>
      <c r="I17" s="141">
        <f>('ASA3'!G10)</f>
        <v>0</v>
      </c>
      <c r="J17" s="141">
        <f>('ASA3'!H10)</f>
        <v>0</v>
      </c>
      <c r="K17" s="141">
        <f>('ASA3'!I10)</f>
        <v>0</v>
      </c>
      <c r="L17" s="141">
        <f>('ASA3'!J10)</f>
        <v>0</v>
      </c>
      <c r="M17" s="141">
        <f>('ASA3'!K10)</f>
        <v>0</v>
      </c>
    </row>
    <row r="18" spans="2:13" s="18" customFormat="1" ht="13.5" customHeight="1" thickBot="1" x14ac:dyDescent="0.25">
      <c r="B18" s="181" t="s">
        <v>119</v>
      </c>
      <c r="C18" s="182"/>
      <c r="D18" s="183"/>
      <c r="E18" s="141">
        <f>('ASA3'!C11)</f>
        <v>15634497</v>
      </c>
      <c r="F18" s="141">
        <f>('ASA3'!D11)</f>
        <v>1162209</v>
      </c>
      <c r="G18" s="141">
        <f>('ASA3'!E11)</f>
        <v>1034153</v>
      </c>
      <c r="H18" s="141">
        <f>('ASA3'!F11)</f>
        <v>1275811</v>
      </c>
      <c r="I18" s="141">
        <f>('ASA3'!G11)</f>
        <v>452674</v>
      </c>
      <c r="J18" s="141">
        <f>('ASA3'!H11)</f>
        <v>0</v>
      </c>
      <c r="K18" s="141">
        <f>('ASA3'!I11)</f>
        <v>80264</v>
      </c>
      <c r="L18" s="141">
        <f>('ASA3'!J11)</f>
        <v>-28</v>
      </c>
      <c r="M18" s="141">
        <f>('ASA3'!K11)</f>
        <v>3142</v>
      </c>
    </row>
    <row r="19" spans="2:13" s="18" customFormat="1" ht="15" customHeight="1" thickTop="1" thickBot="1" x14ac:dyDescent="0.25">
      <c r="B19" s="348" t="s">
        <v>121</v>
      </c>
      <c r="C19" s="349"/>
      <c r="D19" s="350"/>
      <c r="E19" s="288">
        <f>'ASA3'!C20</f>
        <v>13187384</v>
      </c>
      <c r="F19" s="288">
        <f>'ASA3'!D20</f>
        <v>1412701</v>
      </c>
      <c r="G19" s="288">
        <f>'ASA3'!E20</f>
        <v>1612163</v>
      </c>
      <c r="H19" s="288">
        <f>'ASA3'!F20</f>
        <v>1025034</v>
      </c>
      <c r="I19" s="288">
        <f>'ASA3'!G20</f>
        <v>442957</v>
      </c>
      <c r="J19" s="288">
        <f>'ASA3'!H20</f>
        <v>0</v>
      </c>
      <c r="K19" s="289"/>
      <c r="L19" s="288">
        <f>'ASA3'!J20</f>
        <v>124740</v>
      </c>
      <c r="M19" s="288">
        <f>'ASA3'!K20</f>
        <v>0</v>
      </c>
    </row>
    <row r="20" spans="2:13" s="18" customFormat="1" thickTop="1" x14ac:dyDescent="0.2">
      <c r="B20" s="179" t="s">
        <v>160</v>
      </c>
      <c r="C20" s="180"/>
      <c r="D20" s="102"/>
      <c r="E20" s="142">
        <f>'ASA3'!C26</f>
        <v>-2474000</v>
      </c>
      <c r="F20" s="142">
        <f>'ASA3'!D26</f>
        <v>-500000</v>
      </c>
      <c r="G20" s="142">
        <f>'ASA3'!E26</f>
        <v>1000000</v>
      </c>
      <c r="H20" s="142">
        <f>'ASA3'!F26</f>
        <v>0</v>
      </c>
      <c r="I20" s="142">
        <f>'ASA3'!G26</f>
        <v>0</v>
      </c>
      <c r="J20" s="142">
        <f>'ASA3'!H26</f>
        <v>4474000</v>
      </c>
      <c r="K20" s="142">
        <f>'ASA3'!I26</f>
        <v>-2500000</v>
      </c>
      <c r="L20" s="142">
        <f>'ASA3'!J26</f>
        <v>0</v>
      </c>
      <c r="M20" s="142">
        <f>'ASA3'!K26</f>
        <v>0</v>
      </c>
    </row>
    <row r="21" spans="2:13" s="18" customFormat="1" ht="13.5" customHeight="1" thickBot="1" x14ac:dyDescent="0.25">
      <c r="B21" s="185" t="str">
        <f>'ASA3'!A28</f>
        <v>Beginning Fund Balances - July 1, 2018</v>
      </c>
      <c r="C21" s="182"/>
      <c r="D21" s="183"/>
      <c r="E21" s="143">
        <f>'ASA3'!C28</f>
        <v>3822185</v>
      </c>
      <c r="F21" s="143">
        <f>'ASA3'!D28</f>
        <v>1021789</v>
      </c>
      <c r="G21" s="143">
        <f>'ASA3'!E28</f>
        <v>-417132</v>
      </c>
      <c r="H21" s="143">
        <f>'ASA3'!F28</f>
        <v>756498</v>
      </c>
      <c r="I21" s="143">
        <f>'ASA3'!G28</f>
        <v>159847</v>
      </c>
      <c r="J21" s="143">
        <f>'ASA3'!H28</f>
        <v>-4473486</v>
      </c>
      <c r="K21" s="143">
        <f>'ASA3'!I28</f>
        <v>3469585</v>
      </c>
      <c r="L21" s="143">
        <f>'ASA3'!J28</f>
        <v>4774</v>
      </c>
      <c r="M21" s="143">
        <f>'ASA3'!K28</f>
        <v>159891</v>
      </c>
    </row>
    <row r="22" spans="2:13" s="18" customFormat="1" thickTop="1" x14ac:dyDescent="0.2">
      <c r="B22" s="179" t="s">
        <v>97</v>
      </c>
      <c r="C22" s="180"/>
      <c r="D22" s="184"/>
      <c r="E22" s="143">
        <f>'ASA3'!C29</f>
        <v>0</v>
      </c>
      <c r="F22" s="143">
        <f>'ASA3'!D29</f>
        <v>0</v>
      </c>
      <c r="G22" s="143">
        <f>'ASA3'!E29</f>
        <v>0</v>
      </c>
      <c r="H22" s="143">
        <f>'ASA3'!F29</f>
        <v>0</v>
      </c>
      <c r="I22" s="143">
        <f>'ASA3'!G29</f>
        <v>0</v>
      </c>
      <c r="J22" s="143">
        <f>'ASA3'!H29</f>
        <v>0</v>
      </c>
      <c r="K22" s="143">
        <f>'ASA3'!I29</f>
        <v>0</v>
      </c>
      <c r="L22" s="143">
        <f>'ASA3'!J29</f>
        <v>0</v>
      </c>
      <c r="M22" s="143">
        <f>'ASA3'!K29</f>
        <v>0</v>
      </c>
    </row>
    <row r="23" spans="2:13" s="18" customFormat="1" ht="13.5" customHeight="1" thickBot="1" x14ac:dyDescent="0.25">
      <c r="B23" s="185" t="str">
        <f>'ASA3'!A30</f>
        <v>Ending Fund Balances June 30, 2019</v>
      </c>
      <c r="C23" s="182"/>
      <c r="D23" s="183"/>
      <c r="E23" s="144">
        <f>SUM(E18,E20,E21,E22)-E19</f>
        <v>3795298</v>
      </c>
      <c r="F23" s="144">
        <f>'ASA3'!D30</f>
        <v>271297</v>
      </c>
      <c r="G23" s="144">
        <f>'ASA3'!E30</f>
        <v>4858</v>
      </c>
      <c r="H23" s="144">
        <f>'ASA3'!F30</f>
        <v>1007275</v>
      </c>
      <c r="I23" s="144">
        <f>'ASA3'!G30</f>
        <v>169564</v>
      </c>
      <c r="J23" s="144">
        <f>'ASA3'!H30</f>
        <v>514</v>
      </c>
      <c r="K23" s="144">
        <f>'ASA3'!I30</f>
        <v>1049849</v>
      </c>
      <c r="L23" s="144">
        <f>'ASA3'!J30</f>
        <v>-119994</v>
      </c>
      <c r="M23" s="144">
        <f>'ASA3'!K30</f>
        <v>163033</v>
      </c>
    </row>
    <row r="24" spans="2:13" s="18" customFormat="1" ht="12" thickTop="1" x14ac:dyDescent="0.2">
      <c r="B24" s="8"/>
      <c r="C24" s="103"/>
      <c r="D24" s="104"/>
      <c r="E24" s="104"/>
      <c r="F24" s="104"/>
      <c r="G24" s="104"/>
      <c r="H24" s="104"/>
      <c r="I24" s="104"/>
      <c r="J24" s="104"/>
      <c r="K24" s="104"/>
      <c r="L24" s="104"/>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5"/>
    </row>
    <row r="44" spans="1:15" s="106" customFormat="1" x14ac:dyDescent="0.2">
      <c r="N44" s="90"/>
      <c r="O44" s="90"/>
    </row>
    <row r="45" spans="1:15" s="18" customFormat="1" x14ac:dyDescent="0.2">
      <c r="B45" s="188"/>
      <c r="N45" s="90"/>
      <c r="O45" s="90"/>
    </row>
    <row r="46" spans="1:15" s="18" customFormat="1" ht="12.2" customHeight="1" x14ac:dyDescent="0.2">
      <c r="N46" s="90"/>
      <c r="O46" s="90"/>
    </row>
    <row r="47" spans="1:15" s="18" customFormat="1" ht="12.2" customHeight="1" x14ac:dyDescent="0.2">
      <c r="N47" s="90"/>
      <c r="O47" s="90"/>
    </row>
    <row r="48" spans="1:15" s="18" customFormat="1" ht="12.2" customHeight="1" x14ac:dyDescent="0.2">
      <c r="N48" s="90"/>
      <c r="O48" s="90"/>
    </row>
    <row r="49" spans="1:15" s="18" customFormat="1" ht="12.2" customHeight="1" x14ac:dyDescent="0.2">
      <c r="N49" s="90"/>
      <c r="O49" s="90"/>
    </row>
    <row r="50" spans="1:15" s="18" customFormat="1" ht="12.2" customHeight="1" x14ac:dyDescent="0.2">
      <c r="N50" s="90"/>
      <c r="O50" s="90"/>
    </row>
    <row r="51" spans="1:15" s="18" customFormat="1" ht="12.2" customHeight="1" x14ac:dyDescent="0.2">
      <c r="N51" s="90"/>
      <c r="O51" s="90"/>
    </row>
    <row r="52" spans="1:15" s="18" customFormat="1" ht="12.2" customHeight="1" x14ac:dyDescent="0.2">
      <c r="N52" s="90"/>
      <c r="O52" s="90"/>
    </row>
    <row r="53" spans="1:15" s="18" customFormat="1" ht="12.2" customHeight="1" x14ac:dyDescent="0.2">
      <c r="N53" s="90"/>
      <c r="O53" s="90"/>
    </row>
    <row r="54" spans="1:15" s="18" customFormat="1" ht="12.2" customHeight="1" x14ac:dyDescent="0.2">
      <c r="N54" s="90"/>
      <c r="O54" s="90"/>
    </row>
    <row r="55" spans="1:15" s="18" customFormat="1" ht="12.2" customHeight="1" x14ac:dyDescent="0.2">
      <c r="N55" s="90"/>
      <c r="O55" s="90"/>
    </row>
    <row r="56" spans="1:15" s="18" customFormat="1" ht="12.2" customHeight="1" x14ac:dyDescent="0.2">
      <c r="N56" s="90"/>
      <c r="O56" s="90"/>
    </row>
    <row r="57" spans="1:15" s="18" customFormat="1" ht="12.2" customHeight="1" x14ac:dyDescent="0.2">
      <c r="A57" s="107"/>
      <c r="N57" s="90"/>
      <c r="O57" s="90"/>
    </row>
    <row r="58" spans="1:15" ht="3.75" customHeight="1" x14ac:dyDescent="0.2"/>
    <row r="60" spans="1:15" x14ac:dyDescent="0.2">
      <c r="N60" s="105"/>
    </row>
    <row r="61" spans="1:15" x14ac:dyDescent="0.2">
      <c r="N61" s="105"/>
    </row>
    <row r="62" spans="1:15" x14ac:dyDescent="0.2">
      <c r="N62" s="105"/>
    </row>
    <row r="63" spans="1:15" x14ac:dyDescent="0.2">
      <c r="N63" s="105"/>
    </row>
    <row r="64" spans="1:15" x14ac:dyDescent="0.2">
      <c r="N64" s="105"/>
    </row>
    <row r="65" spans="14:14" x14ac:dyDescent="0.2">
      <c r="N65" s="105"/>
    </row>
    <row r="66" spans="14:14" x14ac:dyDescent="0.2">
      <c r="N66" s="105"/>
    </row>
    <row r="67" spans="14:14" x14ac:dyDescent="0.2">
      <c r="N67" s="105"/>
    </row>
    <row r="68" spans="14:14" x14ac:dyDescent="0.2">
      <c r="N68" s="105"/>
    </row>
    <row r="69" spans="14:14" x14ac:dyDescent="0.2">
      <c r="N69" s="105"/>
    </row>
    <row r="70" spans="14:14" x14ac:dyDescent="0.2">
      <c r="N70" s="105"/>
    </row>
    <row r="71" spans="14:14" x14ac:dyDescent="0.2">
      <c r="N71" s="105"/>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07"/>
  <sheetViews>
    <sheetView showGridLines="0" zoomScaleNormal="100" workbookViewId="0">
      <selection activeCell="B7" sqref="B7"/>
    </sheetView>
  </sheetViews>
  <sheetFormatPr defaultRowHeight="12.75" x14ac:dyDescent="0.2"/>
  <cols>
    <col min="1" max="1" width="3.140625" customWidth="1"/>
    <col min="2" max="6" width="30.7109375" customWidth="1"/>
    <col min="7" max="7" width="6" customWidth="1"/>
  </cols>
  <sheetData>
    <row r="1" spans="1:7" x14ac:dyDescent="0.2">
      <c r="A1" s="359" t="s">
        <v>168</v>
      </c>
      <c r="B1" s="359"/>
      <c r="C1" s="359"/>
      <c r="D1" s="359"/>
      <c r="E1" s="359"/>
      <c r="F1" s="359"/>
      <c r="G1" s="359"/>
    </row>
    <row r="2" spans="1:7" x14ac:dyDescent="0.2">
      <c r="A2" s="302"/>
      <c r="B2" s="302"/>
      <c r="C2" s="302"/>
      <c r="D2" s="302"/>
      <c r="E2" s="302"/>
      <c r="F2" s="302"/>
      <c r="G2" s="302"/>
    </row>
    <row r="3" spans="1:7" x14ac:dyDescent="0.2">
      <c r="A3" s="299"/>
      <c r="B3" s="303" t="s">
        <v>106</v>
      </c>
      <c r="C3" s="299"/>
      <c r="D3" s="299"/>
      <c r="E3" s="299"/>
      <c r="F3" s="304"/>
      <c r="G3" s="299"/>
    </row>
    <row r="4" spans="1:7" x14ac:dyDescent="0.2">
      <c r="A4" s="299"/>
      <c r="B4" s="303" t="s">
        <v>107</v>
      </c>
      <c r="C4" s="299"/>
      <c r="D4" s="299"/>
      <c r="E4" s="299"/>
      <c r="F4" s="304"/>
      <c r="G4" s="299"/>
    </row>
    <row r="5" spans="1:7" x14ac:dyDescent="0.2">
      <c r="A5" s="299"/>
      <c r="B5" s="305"/>
      <c r="C5" s="299"/>
      <c r="D5" s="299"/>
      <c r="E5" s="299"/>
      <c r="F5" s="304"/>
      <c r="G5" s="299"/>
    </row>
    <row r="6" spans="1:7" x14ac:dyDescent="0.2">
      <c r="A6" s="306"/>
      <c r="B6" s="316" t="str">
        <f>'ASA1'!C9</f>
        <v>Steger School District 194</v>
      </c>
      <c r="C6" s="306"/>
      <c r="D6" s="306"/>
      <c r="E6" s="306"/>
      <c r="F6" s="307"/>
      <c r="G6" s="306"/>
    </row>
    <row r="7" spans="1:7" x14ac:dyDescent="0.2">
      <c r="A7" s="306"/>
      <c r="B7" s="316">
        <f>'ASA1'!C10</f>
        <v>7016194002</v>
      </c>
      <c r="C7" s="306"/>
      <c r="D7" s="306"/>
      <c r="E7" s="306"/>
      <c r="F7" s="307"/>
      <c r="G7" s="306"/>
    </row>
    <row r="8" spans="1:7" x14ac:dyDescent="0.2">
      <c r="A8" s="299"/>
      <c r="B8" s="305"/>
      <c r="C8" s="299"/>
      <c r="D8" s="299"/>
      <c r="E8" s="299"/>
      <c r="F8" s="304"/>
      <c r="G8" s="299"/>
    </row>
    <row r="9" spans="1:7" x14ac:dyDescent="0.2">
      <c r="B9" t="s">
        <v>535</v>
      </c>
    </row>
    <row r="11" spans="1:7" x14ac:dyDescent="0.2">
      <c r="B11" t="s">
        <v>73</v>
      </c>
      <c r="C11" t="s">
        <v>7</v>
      </c>
      <c r="D11" t="s">
        <v>90</v>
      </c>
      <c r="E11" t="s">
        <v>91</v>
      </c>
      <c r="F11" t="s">
        <v>74</v>
      </c>
    </row>
    <row r="13" spans="1:7" x14ac:dyDescent="0.2">
      <c r="B13" t="s">
        <v>536</v>
      </c>
      <c r="C13" t="s">
        <v>570</v>
      </c>
      <c r="D13" t="s">
        <v>574</v>
      </c>
      <c r="E13" t="s">
        <v>669</v>
      </c>
      <c r="F13" t="s">
        <v>688</v>
      </c>
    </row>
    <row r="14" spans="1:7" x14ac:dyDescent="0.2">
      <c r="B14" t="s">
        <v>537</v>
      </c>
      <c r="C14" t="s">
        <v>571</v>
      </c>
      <c r="D14" t="s">
        <v>575</v>
      </c>
      <c r="E14" t="s">
        <v>670</v>
      </c>
      <c r="F14" t="s">
        <v>689</v>
      </c>
    </row>
    <row r="15" spans="1:7" x14ac:dyDescent="0.2">
      <c r="B15" t="s">
        <v>538</v>
      </c>
      <c r="C15" t="s">
        <v>572</v>
      </c>
      <c r="D15" t="s">
        <v>576</v>
      </c>
      <c r="E15" t="s">
        <v>671</v>
      </c>
      <c r="F15" t="s">
        <v>690</v>
      </c>
    </row>
    <row r="16" spans="1:7" x14ac:dyDescent="0.2">
      <c r="B16" t="s">
        <v>539</v>
      </c>
      <c r="C16" t="s">
        <v>573</v>
      </c>
      <c r="D16" t="s">
        <v>577</v>
      </c>
      <c r="E16" t="s">
        <v>672</v>
      </c>
      <c r="F16" t="s">
        <v>691</v>
      </c>
    </row>
    <row r="17" spans="2:6" x14ac:dyDescent="0.2">
      <c r="B17" t="s">
        <v>540</v>
      </c>
      <c r="D17" t="s">
        <v>578</v>
      </c>
      <c r="E17" t="s">
        <v>673</v>
      </c>
      <c r="F17" t="s">
        <v>692</v>
      </c>
    </row>
    <row r="18" spans="2:6" x14ac:dyDescent="0.2">
      <c r="B18" t="s">
        <v>541</v>
      </c>
      <c r="D18" t="s">
        <v>579</v>
      </c>
      <c r="E18" t="s">
        <v>674</v>
      </c>
      <c r="F18" t="s">
        <v>693</v>
      </c>
    </row>
    <row r="19" spans="2:6" x14ac:dyDescent="0.2">
      <c r="B19" t="s">
        <v>542</v>
      </c>
      <c r="D19" t="s">
        <v>580</v>
      </c>
      <c r="E19" t="s">
        <v>675</v>
      </c>
      <c r="F19" t="s">
        <v>694</v>
      </c>
    </row>
    <row r="20" spans="2:6" x14ac:dyDescent="0.2">
      <c r="B20" t="s">
        <v>543</v>
      </c>
      <c r="D20" t="s">
        <v>581</v>
      </c>
      <c r="E20" t="s">
        <v>676</v>
      </c>
      <c r="F20" t="s">
        <v>695</v>
      </c>
    </row>
    <row r="21" spans="2:6" x14ac:dyDescent="0.2">
      <c r="B21" t="s">
        <v>544</v>
      </c>
      <c r="D21" t="s">
        <v>582</v>
      </c>
      <c r="E21" t="s">
        <v>677</v>
      </c>
      <c r="F21" t="s">
        <v>696</v>
      </c>
    </row>
    <row r="22" spans="2:6" x14ac:dyDescent="0.2">
      <c r="B22" t="s">
        <v>545</v>
      </c>
      <c r="D22" t="s">
        <v>583</v>
      </c>
      <c r="E22" t="s">
        <v>678</v>
      </c>
    </row>
    <row r="23" spans="2:6" x14ac:dyDescent="0.2">
      <c r="B23" t="s">
        <v>546</v>
      </c>
      <c r="D23" t="s">
        <v>584</v>
      </c>
      <c r="E23" t="s">
        <v>679</v>
      </c>
    </row>
    <row r="24" spans="2:6" x14ac:dyDescent="0.2">
      <c r="B24" t="s">
        <v>547</v>
      </c>
      <c r="D24" t="s">
        <v>585</v>
      </c>
      <c r="E24" t="s">
        <v>680</v>
      </c>
    </row>
    <row r="25" spans="2:6" x14ac:dyDescent="0.2">
      <c r="B25" t="s">
        <v>548</v>
      </c>
      <c r="D25" t="s">
        <v>586</v>
      </c>
      <c r="E25" t="s">
        <v>681</v>
      </c>
    </row>
    <row r="26" spans="2:6" x14ac:dyDescent="0.2">
      <c r="B26" t="s">
        <v>549</v>
      </c>
      <c r="D26" t="s">
        <v>587</v>
      </c>
      <c r="E26" t="s">
        <v>682</v>
      </c>
    </row>
    <row r="27" spans="2:6" x14ac:dyDescent="0.2">
      <c r="B27" t="s">
        <v>550</v>
      </c>
      <c r="D27" t="s">
        <v>588</v>
      </c>
      <c r="E27" t="s">
        <v>683</v>
      </c>
    </row>
    <row r="28" spans="2:6" x14ac:dyDescent="0.2">
      <c r="B28" t="s">
        <v>551</v>
      </c>
      <c r="D28" t="s">
        <v>589</v>
      </c>
      <c r="E28" t="s">
        <v>684</v>
      </c>
    </row>
    <row r="29" spans="2:6" x14ac:dyDescent="0.2">
      <c r="B29" t="s">
        <v>552</v>
      </c>
      <c r="D29" t="s">
        <v>590</v>
      </c>
      <c r="E29" t="s">
        <v>685</v>
      </c>
    </row>
    <row r="30" spans="2:6" x14ac:dyDescent="0.2">
      <c r="B30" t="s">
        <v>553</v>
      </c>
      <c r="D30" t="s">
        <v>591</v>
      </c>
      <c r="E30" t="s">
        <v>686</v>
      </c>
    </row>
    <row r="31" spans="2:6" x14ac:dyDescent="0.2">
      <c r="B31" t="s">
        <v>554</v>
      </c>
      <c r="D31" t="s">
        <v>592</v>
      </c>
      <c r="E31" t="s">
        <v>687</v>
      </c>
    </row>
    <row r="32" spans="2:6" x14ac:dyDescent="0.2">
      <c r="B32" t="s">
        <v>555</v>
      </c>
      <c r="D32" t="s">
        <v>593</v>
      </c>
    </row>
    <row r="33" spans="2:4" x14ac:dyDescent="0.2">
      <c r="B33" t="s">
        <v>556</v>
      </c>
      <c r="D33" t="s">
        <v>594</v>
      </c>
    </row>
    <row r="34" spans="2:4" x14ac:dyDescent="0.2">
      <c r="B34" t="s">
        <v>557</v>
      </c>
      <c r="D34" t="s">
        <v>595</v>
      </c>
    </row>
    <row r="35" spans="2:4" x14ac:dyDescent="0.2">
      <c r="B35" t="s">
        <v>558</v>
      </c>
      <c r="D35" t="s">
        <v>596</v>
      </c>
    </row>
    <row r="36" spans="2:4" x14ac:dyDescent="0.2">
      <c r="B36" t="s">
        <v>559</v>
      </c>
      <c r="D36" t="s">
        <v>597</v>
      </c>
    </row>
    <row r="37" spans="2:4" x14ac:dyDescent="0.2">
      <c r="B37" t="s">
        <v>560</v>
      </c>
      <c r="D37" t="s">
        <v>598</v>
      </c>
    </row>
    <row r="38" spans="2:4" x14ac:dyDescent="0.2">
      <c r="B38" t="s">
        <v>561</v>
      </c>
      <c r="D38" t="s">
        <v>599</v>
      </c>
    </row>
    <row r="39" spans="2:4" x14ac:dyDescent="0.2">
      <c r="B39" t="s">
        <v>562</v>
      </c>
      <c r="D39" t="s">
        <v>600</v>
      </c>
    </row>
    <row r="40" spans="2:4" x14ac:dyDescent="0.2">
      <c r="B40" t="s">
        <v>563</v>
      </c>
      <c r="D40" t="s">
        <v>601</v>
      </c>
    </row>
    <row r="41" spans="2:4" x14ac:dyDescent="0.2">
      <c r="B41" t="s">
        <v>564</v>
      </c>
      <c r="D41" t="s">
        <v>602</v>
      </c>
    </row>
    <row r="42" spans="2:4" x14ac:dyDescent="0.2">
      <c r="B42" t="s">
        <v>565</v>
      </c>
      <c r="D42" t="s">
        <v>603</v>
      </c>
    </row>
    <row r="43" spans="2:4" x14ac:dyDescent="0.2">
      <c r="B43" t="s">
        <v>566</v>
      </c>
      <c r="D43" t="s">
        <v>604</v>
      </c>
    </row>
    <row r="44" spans="2:4" x14ac:dyDescent="0.2">
      <c r="B44" t="s">
        <v>567</v>
      </c>
      <c r="D44" t="s">
        <v>605</v>
      </c>
    </row>
    <row r="45" spans="2:4" x14ac:dyDescent="0.2">
      <c r="B45" t="s">
        <v>568</v>
      </c>
      <c r="D45" t="s">
        <v>606</v>
      </c>
    </row>
    <row r="46" spans="2:4" x14ac:dyDescent="0.2">
      <c r="B46" t="s">
        <v>569</v>
      </c>
      <c r="D46" t="s">
        <v>607</v>
      </c>
    </row>
    <row r="47" spans="2:4" x14ac:dyDescent="0.2">
      <c r="D47" t="s">
        <v>608</v>
      </c>
    </row>
    <row r="48" spans="2:4" x14ac:dyDescent="0.2">
      <c r="D48" t="s">
        <v>609</v>
      </c>
    </row>
    <row r="49" spans="4:4" x14ac:dyDescent="0.2">
      <c r="D49" t="s">
        <v>610</v>
      </c>
    </row>
    <row r="50" spans="4:4" x14ac:dyDescent="0.2">
      <c r="D50" t="s">
        <v>611</v>
      </c>
    </row>
    <row r="51" spans="4:4" x14ac:dyDescent="0.2">
      <c r="D51" t="s">
        <v>612</v>
      </c>
    </row>
    <row r="52" spans="4:4" x14ac:dyDescent="0.2">
      <c r="D52" t="s">
        <v>613</v>
      </c>
    </row>
    <row r="53" spans="4:4" x14ac:dyDescent="0.2">
      <c r="D53" t="s">
        <v>614</v>
      </c>
    </row>
    <row r="54" spans="4:4" x14ac:dyDescent="0.2">
      <c r="D54" t="s">
        <v>615</v>
      </c>
    </row>
    <row r="55" spans="4:4" x14ac:dyDescent="0.2">
      <c r="D55" t="s">
        <v>616</v>
      </c>
    </row>
    <row r="56" spans="4:4" x14ac:dyDescent="0.2">
      <c r="D56" t="s">
        <v>617</v>
      </c>
    </row>
    <row r="57" spans="4:4" x14ac:dyDescent="0.2">
      <c r="D57" t="s">
        <v>618</v>
      </c>
    </row>
    <row r="58" spans="4:4" x14ac:dyDescent="0.2">
      <c r="D58" t="s">
        <v>619</v>
      </c>
    </row>
    <row r="59" spans="4:4" x14ac:dyDescent="0.2">
      <c r="D59" t="s">
        <v>620</v>
      </c>
    </row>
    <row r="60" spans="4:4" x14ac:dyDescent="0.2">
      <c r="D60" t="s">
        <v>621</v>
      </c>
    </row>
    <row r="61" spans="4:4" x14ac:dyDescent="0.2">
      <c r="D61" t="s">
        <v>622</v>
      </c>
    </row>
    <row r="62" spans="4:4" x14ac:dyDescent="0.2">
      <c r="D62" t="s">
        <v>623</v>
      </c>
    </row>
    <row r="63" spans="4:4" x14ac:dyDescent="0.2">
      <c r="D63" t="s">
        <v>624</v>
      </c>
    </row>
    <row r="64" spans="4:4" x14ac:dyDescent="0.2">
      <c r="D64" t="s">
        <v>625</v>
      </c>
    </row>
    <row r="65" spans="4:4" x14ac:dyDescent="0.2">
      <c r="D65" t="s">
        <v>626</v>
      </c>
    </row>
    <row r="66" spans="4:4" x14ac:dyDescent="0.2">
      <c r="D66" t="s">
        <v>627</v>
      </c>
    </row>
    <row r="67" spans="4:4" x14ac:dyDescent="0.2">
      <c r="D67" t="s">
        <v>628</v>
      </c>
    </row>
    <row r="68" spans="4:4" x14ac:dyDescent="0.2">
      <c r="D68" t="s">
        <v>629</v>
      </c>
    </row>
    <row r="69" spans="4:4" x14ac:dyDescent="0.2">
      <c r="D69" t="s">
        <v>630</v>
      </c>
    </row>
    <row r="70" spans="4:4" x14ac:dyDescent="0.2">
      <c r="D70" t="s">
        <v>631</v>
      </c>
    </row>
    <row r="71" spans="4:4" x14ac:dyDescent="0.2">
      <c r="D71" t="s">
        <v>632</v>
      </c>
    </row>
    <row r="72" spans="4:4" x14ac:dyDescent="0.2">
      <c r="D72" t="s">
        <v>633</v>
      </c>
    </row>
    <row r="73" spans="4:4" x14ac:dyDescent="0.2">
      <c r="D73" t="s">
        <v>634</v>
      </c>
    </row>
    <row r="74" spans="4:4" x14ac:dyDescent="0.2">
      <c r="D74" t="s">
        <v>635</v>
      </c>
    </row>
    <row r="75" spans="4:4" x14ac:dyDescent="0.2">
      <c r="D75" t="s">
        <v>636</v>
      </c>
    </row>
    <row r="76" spans="4:4" x14ac:dyDescent="0.2">
      <c r="D76" t="s">
        <v>637</v>
      </c>
    </row>
    <row r="77" spans="4:4" x14ac:dyDescent="0.2">
      <c r="D77" t="s">
        <v>638</v>
      </c>
    </row>
    <row r="78" spans="4:4" x14ac:dyDescent="0.2">
      <c r="D78" t="s">
        <v>639</v>
      </c>
    </row>
    <row r="79" spans="4:4" x14ac:dyDescent="0.2">
      <c r="D79" t="s">
        <v>640</v>
      </c>
    </row>
    <row r="80" spans="4:4" x14ac:dyDescent="0.2">
      <c r="D80" t="s">
        <v>641</v>
      </c>
    </row>
    <row r="81" spans="4:4" x14ac:dyDescent="0.2">
      <c r="D81" t="s">
        <v>642</v>
      </c>
    </row>
    <row r="82" spans="4:4" x14ac:dyDescent="0.2">
      <c r="D82" t="s">
        <v>643</v>
      </c>
    </row>
    <row r="83" spans="4:4" x14ac:dyDescent="0.2">
      <c r="D83" t="s">
        <v>644</v>
      </c>
    </row>
    <row r="84" spans="4:4" x14ac:dyDescent="0.2">
      <c r="D84" t="s">
        <v>645</v>
      </c>
    </row>
    <row r="85" spans="4:4" x14ac:dyDescent="0.2">
      <c r="D85" t="s">
        <v>646</v>
      </c>
    </row>
    <row r="86" spans="4:4" x14ac:dyDescent="0.2">
      <c r="D86" t="s">
        <v>647</v>
      </c>
    </row>
    <row r="87" spans="4:4" x14ac:dyDescent="0.2">
      <c r="D87" t="s">
        <v>648</v>
      </c>
    </row>
    <row r="88" spans="4:4" x14ac:dyDescent="0.2">
      <c r="D88" t="s">
        <v>649</v>
      </c>
    </row>
    <row r="89" spans="4:4" x14ac:dyDescent="0.2">
      <c r="D89" t="s">
        <v>650</v>
      </c>
    </row>
    <row r="90" spans="4:4" x14ac:dyDescent="0.2">
      <c r="D90" t="s">
        <v>651</v>
      </c>
    </row>
    <row r="91" spans="4:4" x14ac:dyDescent="0.2">
      <c r="D91" t="s">
        <v>652</v>
      </c>
    </row>
    <row r="92" spans="4:4" x14ac:dyDescent="0.2">
      <c r="D92" t="s">
        <v>653</v>
      </c>
    </row>
    <row r="93" spans="4:4" x14ac:dyDescent="0.2">
      <c r="D93" t="s">
        <v>654</v>
      </c>
    </row>
    <row r="94" spans="4:4" x14ac:dyDescent="0.2">
      <c r="D94" t="s">
        <v>655</v>
      </c>
    </row>
    <row r="95" spans="4:4" x14ac:dyDescent="0.2">
      <c r="D95" t="s">
        <v>656</v>
      </c>
    </row>
    <row r="96" spans="4:4" x14ac:dyDescent="0.2">
      <c r="D96" t="s">
        <v>657</v>
      </c>
    </row>
    <row r="97" spans="2:5" x14ac:dyDescent="0.2">
      <c r="D97" t="s">
        <v>658</v>
      </c>
    </row>
    <row r="98" spans="2:5" x14ac:dyDescent="0.2">
      <c r="D98" t="s">
        <v>659</v>
      </c>
    </row>
    <row r="99" spans="2:5" x14ac:dyDescent="0.2">
      <c r="D99" t="s">
        <v>660</v>
      </c>
    </row>
    <row r="100" spans="2:5" x14ac:dyDescent="0.2">
      <c r="D100" t="s">
        <v>661</v>
      </c>
    </row>
    <row r="101" spans="2:5" x14ac:dyDescent="0.2">
      <c r="D101" t="s">
        <v>662</v>
      </c>
    </row>
    <row r="102" spans="2:5" x14ac:dyDescent="0.2">
      <c r="D102" t="s">
        <v>663</v>
      </c>
    </row>
    <row r="103" spans="2:5" x14ac:dyDescent="0.2">
      <c r="D103" t="s">
        <v>664</v>
      </c>
    </row>
    <row r="104" spans="2:5" x14ac:dyDescent="0.2">
      <c r="D104" t="s">
        <v>665</v>
      </c>
    </row>
    <row r="105" spans="2:5" x14ac:dyDescent="0.2">
      <c r="D105" t="s">
        <v>666</v>
      </c>
    </row>
    <row r="106" spans="2:5" x14ac:dyDescent="0.2">
      <c r="D106" t="s">
        <v>667</v>
      </c>
    </row>
    <row r="107" spans="2:5" x14ac:dyDescent="0.2">
      <c r="D107" t="s">
        <v>668</v>
      </c>
    </row>
    <row r="110" spans="2:5" x14ac:dyDescent="0.2">
      <c r="B110" t="s">
        <v>697</v>
      </c>
    </row>
    <row r="112" spans="2:5" x14ac:dyDescent="0.2">
      <c r="B112" t="s">
        <v>73</v>
      </c>
      <c r="C112" t="s">
        <v>7</v>
      </c>
      <c r="D112" t="s">
        <v>90</v>
      </c>
      <c r="E112" t="s">
        <v>83</v>
      </c>
    </row>
    <row r="113" spans="2:5" x14ac:dyDescent="0.2">
      <c r="B113" t="s">
        <v>698</v>
      </c>
      <c r="C113" t="s">
        <v>793</v>
      </c>
      <c r="D113" t="s">
        <v>804</v>
      </c>
      <c r="E113" t="s">
        <v>816</v>
      </c>
    </row>
    <row r="114" spans="2:5" x14ac:dyDescent="0.2">
      <c r="B114" t="s">
        <v>699</v>
      </c>
      <c r="C114" t="s">
        <v>794</v>
      </c>
      <c r="D114" t="s">
        <v>805</v>
      </c>
      <c r="E114" t="s">
        <v>817</v>
      </c>
    </row>
    <row r="115" spans="2:5" x14ac:dyDescent="0.2">
      <c r="B115" t="s">
        <v>700</v>
      </c>
      <c r="C115" t="s">
        <v>795</v>
      </c>
      <c r="D115" t="s">
        <v>806</v>
      </c>
      <c r="E115" t="s">
        <v>818</v>
      </c>
    </row>
    <row r="116" spans="2:5" x14ac:dyDescent="0.2">
      <c r="B116" t="s">
        <v>701</v>
      </c>
      <c r="C116" t="s">
        <v>796</v>
      </c>
      <c r="D116" t="s">
        <v>807</v>
      </c>
      <c r="E116" t="s">
        <v>819</v>
      </c>
    </row>
    <row r="117" spans="2:5" x14ac:dyDescent="0.2">
      <c r="B117" t="s">
        <v>702</v>
      </c>
      <c r="C117" t="s">
        <v>797</v>
      </c>
      <c r="D117" t="s">
        <v>808</v>
      </c>
    </row>
    <row r="118" spans="2:5" x14ac:dyDescent="0.2">
      <c r="B118" t="s">
        <v>703</v>
      </c>
      <c r="C118" t="s">
        <v>798</v>
      </c>
      <c r="D118" t="s">
        <v>809</v>
      </c>
    </row>
    <row r="119" spans="2:5" x14ac:dyDescent="0.2">
      <c r="B119" t="s">
        <v>704</v>
      </c>
      <c r="C119" t="s">
        <v>799</v>
      </c>
      <c r="D119" t="s">
        <v>810</v>
      </c>
    </row>
    <row r="120" spans="2:5" x14ac:dyDescent="0.2">
      <c r="B120" t="s">
        <v>705</v>
      </c>
      <c r="C120" t="s">
        <v>800</v>
      </c>
      <c r="D120" t="s">
        <v>811</v>
      </c>
    </row>
    <row r="121" spans="2:5" x14ac:dyDescent="0.2">
      <c r="B121" t="s">
        <v>706</v>
      </c>
      <c r="C121" t="s">
        <v>801</v>
      </c>
      <c r="D121" t="s">
        <v>812</v>
      </c>
    </row>
    <row r="122" spans="2:5" x14ac:dyDescent="0.2">
      <c r="B122" t="s">
        <v>707</v>
      </c>
      <c r="C122" t="s">
        <v>802</v>
      </c>
      <c r="D122" t="s">
        <v>813</v>
      </c>
    </row>
    <row r="123" spans="2:5" x14ac:dyDescent="0.2">
      <c r="B123" t="s">
        <v>708</v>
      </c>
      <c r="C123" t="s">
        <v>803</v>
      </c>
      <c r="D123" t="s">
        <v>814</v>
      </c>
    </row>
    <row r="124" spans="2:5" x14ac:dyDescent="0.2">
      <c r="B124" t="s">
        <v>709</v>
      </c>
      <c r="D124" t="s">
        <v>815</v>
      </c>
    </row>
    <row r="125" spans="2:5" x14ac:dyDescent="0.2">
      <c r="B125" t="s">
        <v>710</v>
      </c>
    </row>
    <row r="126" spans="2:5" x14ac:dyDescent="0.2">
      <c r="B126" t="s">
        <v>711</v>
      </c>
    </row>
    <row r="127" spans="2:5" x14ac:dyDescent="0.2">
      <c r="B127" t="s">
        <v>712</v>
      </c>
    </row>
    <row r="128" spans="2:5" x14ac:dyDescent="0.2">
      <c r="B128" t="s">
        <v>713</v>
      </c>
    </row>
    <row r="129" spans="2:2" x14ac:dyDescent="0.2">
      <c r="B129" t="s">
        <v>714</v>
      </c>
    </row>
    <row r="130" spans="2:2" x14ac:dyDescent="0.2">
      <c r="B130" t="s">
        <v>715</v>
      </c>
    </row>
    <row r="131" spans="2:2" x14ac:dyDescent="0.2">
      <c r="B131" t="s">
        <v>716</v>
      </c>
    </row>
    <row r="132" spans="2:2" x14ac:dyDescent="0.2">
      <c r="B132" t="s">
        <v>717</v>
      </c>
    </row>
    <row r="133" spans="2:2" x14ac:dyDescent="0.2">
      <c r="B133" t="s">
        <v>718</v>
      </c>
    </row>
    <row r="134" spans="2:2" x14ac:dyDescent="0.2">
      <c r="B134" t="s">
        <v>719</v>
      </c>
    </row>
    <row r="135" spans="2:2" x14ac:dyDescent="0.2">
      <c r="B135" t="s">
        <v>720</v>
      </c>
    </row>
    <row r="136" spans="2:2" x14ac:dyDescent="0.2">
      <c r="B136" t="s">
        <v>721</v>
      </c>
    </row>
    <row r="137" spans="2:2" x14ac:dyDescent="0.2">
      <c r="B137" t="s">
        <v>722</v>
      </c>
    </row>
    <row r="138" spans="2:2" x14ac:dyDescent="0.2">
      <c r="B138" t="s">
        <v>723</v>
      </c>
    </row>
    <row r="139" spans="2:2" x14ac:dyDescent="0.2">
      <c r="B139" t="s">
        <v>724</v>
      </c>
    </row>
    <row r="140" spans="2:2" x14ac:dyDescent="0.2">
      <c r="B140" t="s">
        <v>725</v>
      </c>
    </row>
    <row r="141" spans="2:2" x14ac:dyDescent="0.2">
      <c r="B141" t="s">
        <v>726</v>
      </c>
    </row>
    <row r="142" spans="2:2" x14ac:dyDescent="0.2">
      <c r="B142" t="s">
        <v>727</v>
      </c>
    </row>
    <row r="143" spans="2:2" x14ac:dyDescent="0.2">
      <c r="B143" t="s">
        <v>728</v>
      </c>
    </row>
    <row r="144" spans="2:2" x14ac:dyDescent="0.2">
      <c r="B144" t="s">
        <v>729</v>
      </c>
    </row>
    <row r="145" spans="2:2" x14ac:dyDescent="0.2">
      <c r="B145" t="s">
        <v>730</v>
      </c>
    </row>
    <row r="146" spans="2:2" x14ac:dyDescent="0.2">
      <c r="B146" t="s">
        <v>731</v>
      </c>
    </row>
    <row r="147" spans="2:2" x14ac:dyDescent="0.2">
      <c r="B147" t="s">
        <v>732</v>
      </c>
    </row>
    <row r="148" spans="2:2" x14ac:dyDescent="0.2">
      <c r="B148" t="s">
        <v>733</v>
      </c>
    </row>
    <row r="149" spans="2:2" x14ac:dyDescent="0.2">
      <c r="B149" t="s">
        <v>734</v>
      </c>
    </row>
    <row r="150" spans="2:2" x14ac:dyDescent="0.2">
      <c r="B150" t="s">
        <v>735</v>
      </c>
    </row>
    <row r="151" spans="2:2" x14ac:dyDescent="0.2">
      <c r="B151" t="s">
        <v>736</v>
      </c>
    </row>
    <row r="152" spans="2:2" x14ac:dyDescent="0.2">
      <c r="B152" t="s">
        <v>737</v>
      </c>
    </row>
    <row r="153" spans="2:2" x14ac:dyDescent="0.2">
      <c r="B153" t="s">
        <v>738</v>
      </c>
    </row>
    <row r="154" spans="2:2" x14ac:dyDescent="0.2">
      <c r="B154" t="s">
        <v>739</v>
      </c>
    </row>
    <row r="155" spans="2:2" x14ac:dyDescent="0.2">
      <c r="B155" t="s">
        <v>740</v>
      </c>
    </row>
    <row r="156" spans="2:2" x14ac:dyDescent="0.2">
      <c r="B156" t="s">
        <v>741</v>
      </c>
    </row>
    <row r="157" spans="2:2" x14ac:dyDescent="0.2">
      <c r="B157" t="s">
        <v>742</v>
      </c>
    </row>
    <row r="158" spans="2:2" x14ac:dyDescent="0.2">
      <c r="B158" t="s">
        <v>743</v>
      </c>
    </row>
    <row r="159" spans="2:2" x14ac:dyDescent="0.2">
      <c r="B159" t="s">
        <v>744</v>
      </c>
    </row>
    <row r="160" spans="2:2" x14ac:dyDescent="0.2">
      <c r="B160" t="s">
        <v>745</v>
      </c>
    </row>
    <row r="161" spans="2:2" x14ac:dyDescent="0.2">
      <c r="B161" t="s">
        <v>746</v>
      </c>
    </row>
    <row r="162" spans="2:2" x14ac:dyDescent="0.2">
      <c r="B162" t="s">
        <v>747</v>
      </c>
    </row>
    <row r="163" spans="2:2" x14ac:dyDescent="0.2">
      <c r="B163" t="s">
        <v>748</v>
      </c>
    </row>
    <row r="164" spans="2:2" x14ac:dyDescent="0.2">
      <c r="B164" t="s">
        <v>749</v>
      </c>
    </row>
    <row r="165" spans="2:2" x14ac:dyDescent="0.2">
      <c r="B165" t="s">
        <v>750</v>
      </c>
    </row>
    <row r="166" spans="2:2" x14ac:dyDescent="0.2">
      <c r="B166" t="s">
        <v>751</v>
      </c>
    </row>
    <row r="167" spans="2:2" x14ac:dyDescent="0.2">
      <c r="B167" t="s">
        <v>752</v>
      </c>
    </row>
    <row r="168" spans="2:2" x14ac:dyDescent="0.2">
      <c r="B168" t="s">
        <v>753</v>
      </c>
    </row>
    <row r="169" spans="2:2" x14ac:dyDescent="0.2">
      <c r="B169" t="s">
        <v>754</v>
      </c>
    </row>
    <row r="170" spans="2:2" x14ac:dyDescent="0.2">
      <c r="B170" t="s">
        <v>755</v>
      </c>
    </row>
    <row r="171" spans="2:2" x14ac:dyDescent="0.2">
      <c r="B171" t="s">
        <v>756</v>
      </c>
    </row>
    <row r="172" spans="2:2" x14ac:dyDescent="0.2">
      <c r="B172" t="s">
        <v>757</v>
      </c>
    </row>
    <row r="173" spans="2:2" x14ac:dyDescent="0.2">
      <c r="B173" t="s">
        <v>758</v>
      </c>
    </row>
    <row r="174" spans="2:2" x14ac:dyDescent="0.2">
      <c r="B174" t="s">
        <v>759</v>
      </c>
    </row>
    <row r="175" spans="2:2" x14ac:dyDescent="0.2">
      <c r="B175" t="s">
        <v>760</v>
      </c>
    </row>
    <row r="176" spans="2:2" x14ac:dyDescent="0.2">
      <c r="B176" t="s">
        <v>761</v>
      </c>
    </row>
    <row r="177" spans="2:2" x14ac:dyDescent="0.2">
      <c r="B177" t="s">
        <v>762</v>
      </c>
    </row>
    <row r="178" spans="2:2" x14ac:dyDescent="0.2">
      <c r="B178" t="s">
        <v>763</v>
      </c>
    </row>
    <row r="179" spans="2:2" x14ac:dyDescent="0.2">
      <c r="B179" t="s">
        <v>764</v>
      </c>
    </row>
    <row r="180" spans="2:2" x14ac:dyDescent="0.2">
      <c r="B180" t="s">
        <v>765</v>
      </c>
    </row>
    <row r="181" spans="2:2" x14ac:dyDescent="0.2">
      <c r="B181" t="s">
        <v>766</v>
      </c>
    </row>
    <row r="182" spans="2:2" x14ac:dyDescent="0.2">
      <c r="B182" t="s">
        <v>767</v>
      </c>
    </row>
    <row r="183" spans="2:2" x14ac:dyDescent="0.2">
      <c r="B183" t="s">
        <v>768</v>
      </c>
    </row>
    <row r="184" spans="2:2" x14ac:dyDescent="0.2">
      <c r="B184" t="s">
        <v>769</v>
      </c>
    </row>
    <row r="185" spans="2:2" x14ac:dyDescent="0.2">
      <c r="B185" t="s">
        <v>770</v>
      </c>
    </row>
    <row r="186" spans="2:2" x14ac:dyDescent="0.2">
      <c r="B186" t="s">
        <v>771</v>
      </c>
    </row>
    <row r="187" spans="2:2" x14ac:dyDescent="0.2">
      <c r="B187" t="s">
        <v>772</v>
      </c>
    </row>
    <row r="188" spans="2:2" x14ac:dyDescent="0.2">
      <c r="B188" t="s">
        <v>773</v>
      </c>
    </row>
    <row r="189" spans="2:2" x14ac:dyDescent="0.2">
      <c r="B189" t="s">
        <v>774</v>
      </c>
    </row>
    <row r="190" spans="2:2" x14ac:dyDescent="0.2">
      <c r="B190" t="s">
        <v>775</v>
      </c>
    </row>
    <row r="191" spans="2:2" x14ac:dyDescent="0.2">
      <c r="B191" t="s">
        <v>776</v>
      </c>
    </row>
    <row r="192" spans="2:2" x14ac:dyDescent="0.2">
      <c r="B192" t="s">
        <v>777</v>
      </c>
    </row>
    <row r="193" spans="2:2" x14ac:dyDescent="0.2">
      <c r="B193" t="s">
        <v>778</v>
      </c>
    </row>
    <row r="194" spans="2:2" x14ac:dyDescent="0.2">
      <c r="B194" t="s">
        <v>779</v>
      </c>
    </row>
    <row r="195" spans="2:2" x14ac:dyDescent="0.2">
      <c r="B195" t="s">
        <v>780</v>
      </c>
    </row>
    <row r="196" spans="2:2" x14ac:dyDescent="0.2">
      <c r="B196" t="s">
        <v>781</v>
      </c>
    </row>
    <row r="197" spans="2:2" x14ac:dyDescent="0.2">
      <c r="B197" t="s">
        <v>782</v>
      </c>
    </row>
    <row r="198" spans="2:2" x14ac:dyDescent="0.2">
      <c r="B198" t="s">
        <v>783</v>
      </c>
    </row>
    <row r="199" spans="2:2" x14ac:dyDescent="0.2">
      <c r="B199" t="s">
        <v>784</v>
      </c>
    </row>
    <row r="200" spans="2:2" x14ac:dyDescent="0.2">
      <c r="B200" t="s">
        <v>785</v>
      </c>
    </row>
    <row r="201" spans="2:2" x14ac:dyDescent="0.2">
      <c r="B201" t="s">
        <v>786</v>
      </c>
    </row>
    <row r="202" spans="2:2" x14ac:dyDescent="0.2">
      <c r="B202" t="s">
        <v>787</v>
      </c>
    </row>
    <row r="203" spans="2:2" x14ac:dyDescent="0.2">
      <c r="B203" t="s">
        <v>788</v>
      </c>
    </row>
    <row r="204" spans="2:2" x14ac:dyDescent="0.2">
      <c r="B204" t="s">
        <v>789</v>
      </c>
    </row>
    <row r="205" spans="2:2" x14ac:dyDescent="0.2">
      <c r="B205" t="s">
        <v>790</v>
      </c>
    </row>
    <row r="206" spans="2:2" x14ac:dyDescent="0.2">
      <c r="B206" t="s">
        <v>791</v>
      </c>
    </row>
    <row r="207" spans="2:2" x14ac:dyDescent="0.2">
      <c r="B207" t="s">
        <v>792</v>
      </c>
    </row>
  </sheetData>
  <sheetProtection insertRows="0" selectLockedCells="1"/>
  <mergeCells count="1">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79"/>
  <sheetViews>
    <sheetView showGridLines="0" workbookViewId="0">
      <selection activeCell="A6" sqref="A6"/>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360" t="s">
        <v>98</v>
      </c>
      <c r="B1" s="361"/>
      <c r="C1" s="361"/>
      <c r="D1" s="361"/>
      <c r="E1" s="361"/>
    </row>
    <row r="2" spans="1:5" x14ac:dyDescent="0.2">
      <c r="A2" s="312" t="s">
        <v>189</v>
      </c>
      <c r="B2" s="298"/>
      <c r="C2" s="299"/>
      <c r="D2" s="299"/>
      <c r="E2" s="299"/>
    </row>
    <row r="3" spans="1:5" x14ac:dyDescent="0.2">
      <c r="A3" s="313" t="s">
        <v>190</v>
      </c>
    </row>
    <row r="4" spans="1:5" x14ac:dyDescent="0.2">
      <c r="A4" s="313"/>
    </row>
    <row r="5" spans="1:5" x14ac:dyDescent="0.2">
      <c r="A5" s="311" t="str">
        <f>'ASA1'!C9</f>
        <v>Steger School District 194</v>
      </c>
    </row>
    <row r="6" spans="1:5" x14ac:dyDescent="0.2">
      <c r="A6" s="299" t="s">
        <v>92</v>
      </c>
      <c r="B6" s="299" t="s">
        <v>88</v>
      </c>
      <c r="C6" s="299"/>
      <c r="D6" s="300"/>
      <c r="E6" s="300"/>
    </row>
    <row r="7" spans="1:5" x14ac:dyDescent="0.2">
      <c r="A7" s="299" t="s">
        <v>204</v>
      </c>
      <c r="B7" s="317">
        <v>25575.11</v>
      </c>
      <c r="C7" s="299"/>
      <c r="D7" s="300"/>
      <c r="E7" s="300"/>
    </row>
    <row r="8" spans="1:5" x14ac:dyDescent="0.2">
      <c r="A8" s="299" t="s">
        <v>205</v>
      </c>
      <c r="B8" s="317">
        <v>180000</v>
      </c>
      <c r="C8" s="299"/>
      <c r="D8" s="300"/>
      <c r="E8" s="300"/>
    </row>
    <row r="9" spans="1:5" x14ac:dyDescent="0.2">
      <c r="A9" s="299" t="s">
        <v>206</v>
      </c>
      <c r="B9" s="317">
        <v>5610</v>
      </c>
      <c r="C9" s="299"/>
      <c r="D9" s="300"/>
      <c r="E9" s="300"/>
    </row>
    <row r="10" spans="1:5" x14ac:dyDescent="0.2">
      <c r="A10" s="299" t="s">
        <v>207</v>
      </c>
      <c r="B10" s="317">
        <v>3442.91</v>
      </c>
      <c r="C10" s="299"/>
      <c r="D10" s="300"/>
      <c r="E10" s="300"/>
    </row>
    <row r="11" spans="1:5" x14ac:dyDescent="0.2">
      <c r="A11" s="299" t="s">
        <v>208</v>
      </c>
      <c r="B11" s="317">
        <v>93086.13</v>
      </c>
      <c r="C11" s="299"/>
      <c r="D11" s="300"/>
      <c r="E11" s="300"/>
    </row>
    <row r="12" spans="1:5" x14ac:dyDescent="0.2">
      <c r="A12" s="299" t="s">
        <v>209</v>
      </c>
      <c r="B12" s="317">
        <v>6293</v>
      </c>
      <c r="C12" s="299"/>
      <c r="D12" s="300"/>
      <c r="E12" s="300"/>
    </row>
    <row r="13" spans="1:5" x14ac:dyDescent="0.2">
      <c r="A13" s="301" t="s">
        <v>210</v>
      </c>
      <c r="B13" s="317">
        <v>3060</v>
      </c>
      <c r="C13" s="299"/>
      <c r="D13" s="300"/>
      <c r="E13" s="300"/>
    </row>
    <row r="14" spans="1:5" x14ac:dyDescent="0.2">
      <c r="A14" t="s">
        <v>211</v>
      </c>
      <c r="B14" s="318">
        <v>36863.97</v>
      </c>
      <c r="D14" s="300"/>
      <c r="E14" s="300"/>
    </row>
    <row r="15" spans="1:5" x14ac:dyDescent="0.2">
      <c r="A15" t="s">
        <v>212</v>
      </c>
      <c r="B15" s="318">
        <v>3036</v>
      </c>
      <c r="D15" s="300"/>
      <c r="E15" s="300"/>
    </row>
    <row r="16" spans="1:5" x14ac:dyDescent="0.2">
      <c r="A16" t="s">
        <v>213</v>
      </c>
      <c r="B16" s="318">
        <v>205576.09</v>
      </c>
      <c r="D16" s="300"/>
      <c r="E16" s="300"/>
    </row>
    <row r="17" spans="1:5" x14ac:dyDescent="0.2">
      <c r="A17" t="s">
        <v>214</v>
      </c>
      <c r="B17" s="318">
        <v>6625.85</v>
      </c>
      <c r="D17" s="300"/>
      <c r="E17" s="300"/>
    </row>
    <row r="18" spans="1:5" x14ac:dyDescent="0.2">
      <c r="A18" t="s">
        <v>215</v>
      </c>
      <c r="B18" s="318">
        <v>4334.3999999999996</v>
      </c>
      <c r="D18" s="300"/>
      <c r="E18" s="300"/>
    </row>
    <row r="19" spans="1:5" x14ac:dyDescent="0.2">
      <c r="A19" t="s">
        <v>216</v>
      </c>
      <c r="B19" s="318">
        <v>53750</v>
      </c>
      <c r="D19" s="300"/>
      <c r="E19" s="300"/>
    </row>
    <row r="20" spans="1:5" x14ac:dyDescent="0.2">
      <c r="A20" t="s">
        <v>217</v>
      </c>
      <c r="B20" s="318">
        <v>1342279.76</v>
      </c>
      <c r="D20" s="300"/>
      <c r="E20" s="300"/>
    </row>
    <row r="21" spans="1:5" x14ac:dyDescent="0.2">
      <c r="A21" t="s">
        <v>218</v>
      </c>
      <c r="B21" s="318">
        <v>6335</v>
      </c>
      <c r="D21" s="300"/>
      <c r="E21" s="300"/>
    </row>
    <row r="22" spans="1:5" x14ac:dyDescent="0.2">
      <c r="A22" t="s">
        <v>219</v>
      </c>
      <c r="B22" s="318">
        <v>35836</v>
      </c>
      <c r="D22" s="300"/>
      <c r="E22" s="300"/>
    </row>
    <row r="23" spans="1:5" x14ac:dyDescent="0.2">
      <c r="A23" t="s">
        <v>220</v>
      </c>
      <c r="B23" s="318">
        <v>3881.63</v>
      </c>
      <c r="D23" s="300"/>
      <c r="E23" s="300"/>
    </row>
    <row r="24" spans="1:5" x14ac:dyDescent="0.2">
      <c r="A24" t="s">
        <v>221</v>
      </c>
      <c r="B24" s="318">
        <v>7844</v>
      </c>
      <c r="D24" s="300"/>
      <c r="E24" s="300"/>
    </row>
    <row r="25" spans="1:5" x14ac:dyDescent="0.2">
      <c r="A25" t="s">
        <v>222</v>
      </c>
      <c r="B25" s="318">
        <v>183158.57</v>
      </c>
      <c r="D25" s="300"/>
      <c r="E25" s="300"/>
    </row>
    <row r="26" spans="1:5" x14ac:dyDescent="0.2">
      <c r="A26" t="s">
        <v>223</v>
      </c>
      <c r="B26" s="318">
        <v>92147</v>
      </c>
      <c r="D26" s="300"/>
      <c r="E26" s="300"/>
    </row>
    <row r="27" spans="1:5" x14ac:dyDescent="0.2">
      <c r="A27" t="s">
        <v>224</v>
      </c>
      <c r="B27" s="318">
        <v>2945.69</v>
      </c>
      <c r="D27" s="300"/>
      <c r="E27" s="300"/>
    </row>
    <row r="28" spans="1:5" x14ac:dyDescent="0.2">
      <c r="A28" t="s">
        <v>225</v>
      </c>
      <c r="B28" s="318">
        <v>25154.14</v>
      </c>
      <c r="D28" s="300"/>
      <c r="E28" s="300"/>
    </row>
    <row r="29" spans="1:5" x14ac:dyDescent="0.2">
      <c r="A29" t="s">
        <v>226</v>
      </c>
      <c r="B29" s="318">
        <v>63412.800000000003</v>
      </c>
      <c r="D29" s="300"/>
      <c r="E29" s="300"/>
    </row>
    <row r="30" spans="1:5" x14ac:dyDescent="0.2">
      <c r="A30" t="s">
        <v>227</v>
      </c>
      <c r="B30" s="318">
        <v>3044</v>
      </c>
      <c r="D30" s="300"/>
      <c r="E30" s="300"/>
    </row>
    <row r="31" spans="1:5" x14ac:dyDescent="0.2">
      <c r="A31" t="s">
        <v>228</v>
      </c>
      <c r="B31" s="318">
        <v>3900</v>
      </c>
      <c r="D31" s="300"/>
      <c r="E31" s="300"/>
    </row>
    <row r="32" spans="1:5" x14ac:dyDescent="0.2">
      <c r="A32" t="s">
        <v>229</v>
      </c>
      <c r="B32" s="318">
        <v>63934.94</v>
      </c>
      <c r="D32" s="300"/>
      <c r="E32" s="300"/>
    </row>
    <row r="33" spans="1:5" x14ac:dyDescent="0.2">
      <c r="A33" t="s">
        <v>230</v>
      </c>
      <c r="B33" s="318">
        <v>4200</v>
      </c>
      <c r="D33" s="300"/>
      <c r="E33" s="300"/>
    </row>
    <row r="34" spans="1:5" x14ac:dyDescent="0.2">
      <c r="A34" t="s">
        <v>231</v>
      </c>
      <c r="B34" s="318">
        <v>50994.2</v>
      </c>
      <c r="D34" s="300"/>
      <c r="E34" s="300"/>
    </row>
    <row r="35" spans="1:5" x14ac:dyDescent="0.2">
      <c r="A35" t="s">
        <v>232</v>
      </c>
      <c r="B35" s="318">
        <v>4711.01</v>
      </c>
      <c r="D35" s="300"/>
      <c r="E35" s="300"/>
    </row>
    <row r="36" spans="1:5" x14ac:dyDescent="0.2">
      <c r="A36" t="s">
        <v>233</v>
      </c>
      <c r="B36" s="318">
        <v>172535.2</v>
      </c>
      <c r="D36" s="300"/>
      <c r="E36" s="300"/>
    </row>
    <row r="37" spans="1:5" x14ac:dyDescent="0.2">
      <c r="A37" t="s">
        <v>234</v>
      </c>
      <c r="B37" s="318">
        <v>18589.169999999998</v>
      </c>
      <c r="D37" s="300"/>
      <c r="E37" s="300"/>
    </row>
    <row r="38" spans="1:5" x14ac:dyDescent="0.2">
      <c r="A38" t="s">
        <v>235</v>
      </c>
      <c r="B38" s="318">
        <v>97276.21</v>
      </c>
      <c r="D38" s="300"/>
      <c r="E38" s="300"/>
    </row>
    <row r="39" spans="1:5" x14ac:dyDescent="0.2">
      <c r="A39" t="s">
        <v>236</v>
      </c>
      <c r="B39" s="318">
        <v>11382.54</v>
      </c>
      <c r="D39" s="300"/>
      <c r="E39" s="300"/>
    </row>
    <row r="40" spans="1:5" x14ac:dyDescent="0.2">
      <c r="A40" t="s">
        <v>237</v>
      </c>
      <c r="B40" s="318">
        <v>3000</v>
      </c>
      <c r="D40" s="300"/>
      <c r="E40" s="300"/>
    </row>
    <row r="41" spans="1:5" x14ac:dyDescent="0.2">
      <c r="A41" t="s">
        <v>238</v>
      </c>
      <c r="B41" s="318">
        <v>88447.53</v>
      </c>
      <c r="D41" s="300"/>
      <c r="E41" s="300"/>
    </row>
    <row r="42" spans="1:5" x14ac:dyDescent="0.2">
      <c r="A42" t="s">
        <v>239</v>
      </c>
      <c r="B42" s="318">
        <v>3517.73</v>
      </c>
      <c r="D42" s="300"/>
      <c r="E42" s="300"/>
    </row>
    <row r="43" spans="1:5" x14ac:dyDescent="0.2">
      <c r="A43" t="s">
        <v>240</v>
      </c>
      <c r="B43" s="318">
        <v>225919.84</v>
      </c>
      <c r="D43" s="300"/>
      <c r="E43" s="300"/>
    </row>
    <row r="44" spans="1:5" x14ac:dyDescent="0.2">
      <c r="A44" t="s">
        <v>241</v>
      </c>
      <c r="B44" s="318">
        <v>459281.25</v>
      </c>
      <c r="D44" s="300"/>
      <c r="E44" s="300"/>
    </row>
    <row r="45" spans="1:5" x14ac:dyDescent="0.2">
      <c r="A45" t="s">
        <v>242</v>
      </c>
      <c r="B45" s="318">
        <v>29683.71</v>
      </c>
      <c r="D45" s="300"/>
      <c r="E45" s="300"/>
    </row>
    <row r="46" spans="1:5" x14ac:dyDescent="0.2">
      <c r="A46" t="s">
        <v>243</v>
      </c>
      <c r="B46" s="318">
        <v>5450</v>
      </c>
      <c r="D46" s="300"/>
      <c r="E46" s="300"/>
    </row>
    <row r="47" spans="1:5" x14ac:dyDescent="0.2">
      <c r="A47" t="s">
        <v>244</v>
      </c>
      <c r="B47" s="318">
        <v>13721.95</v>
      </c>
      <c r="D47" s="300"/>
      <c r="E47" s="300"/>
    </row>
    <row r="48" spans="1:5" x14ac:dyDescent="0.2">
      <c r="A48" t="s">
        <v>245</v>
      </c>
      <c r="B48" s="318">
        <v>76672.34</v>
      </c>
    </row>
    <row r="49" spans="1:2" x14ac:dyDescent="0.2">
      <c r="A49" t="s">
        <v>246</v>
      </c>
      <c r="B49" s="318">
        <v>1152881.25</v>
      </c>
    </row>
    <row r="50" spans="1:2" x14ac:dyDescent="0.2">
      <c r="A50" t="s">
        <v>247</v>
      </c>
      <c r="B50" s="318">
        <v>16960</v>
      </c>
    </row>
    <row r="51" spans="1:2" x14ac:dyDescent="0.2">
      <c r="A51" t="s">
        <v>248</v>
      </c>
      <c r="B51" s="318">
        <v>4489.88</v>
      </c>
    </row>
    <row r="52" spans="1:2" x14ac:dyDescent="0.2">
      <c r="A52" t="s">
        <v>249</v>
      </c>
      <c r="B52" s="318">
        <v>3905</v>
      </c>
    </row>
    <row r="53" spans="1:2" x14ac:dyDescent="0.2">
      <c r="A53" t="s">
        <v>250</v>
      </c>
      <c r="B53" s="318">
        <v>1314554.3799999999</v>
      </c>
    </row>
    <row r="54" spans="1:2" x14ac:dyDescent="0.2">
      <c r="A54" t="s">
        <v>251</v>
      </c>
      <c r="B54" s="318">
        <v>8220.57</v>
      </c>
    </row>
    <row r="55" spans="1:2" x14ac:dyDescent="0.2">
      <c r="A55" t="s">
        <v>252</v>
      </c>
      <c r="B55" s="318">
        <v>4155</v>
      </c>
    </row>
    <row r="56" spans="1:2" x14ac:dyDescent="0.2">
      <c r="A56" t="s">
        <v>253</v>
      </c>
      <c r="B56" s="318">
        <v>38179.39</v>
      </c>
    </row>
    <row r="57" spans="1:2" x14ac:dyDescent="0.2">
      <c r="A57" t="s">
        <v>254</v>
      </c>
      <c r="B57" s="318">
        <v>4466</v>
      </c>
    </row>
    <row r="58" spans="1:2" x14ac:dyDescent="0.2">
      <c r="A58" t="s">
        <v>255</v>
      </c>
      <c r="B58" s="318">
        <v>37262.25</v>
      </c>
    </row>
    <row r="59" spans="1:2" x14ac:dyDescent="0.2">
      <c r="A59" t="s">
        <v>256</v>
      </c>
      <c r="B59" s="318">
        <v>4880</v>
      </c>
    </row>
    <row r="60" spans="1:2" x14ac:dyDescent="0.2">
      <c r="A60" t="s">
        <v>257</v>
      </c>
      <c r="B60" s="318">
        <v>20271.7</v>
      </c>
    </row>
    <row r="61" spans="1:2" x14ac:dyDescent="0.2">
      <c r="A61" t="s">
        <v>258</v>
      </c>
      <c r="B61" s="318">
        <v>5466.14</v>
      </c>
    </row>
    <row r="62" spans="1:2" x14ac:dyDescent="0.2">
      <c r="A62" t="s">
        <v>259</v>
      </c>
      <c r="B62" s="318">
        <v>9540</v>
      </c>
    </row>
    <row r="63" spans="1:2" x14ac:dyDescent="0.2">
      <c r="A63" t="s">
        <v>260</v>
      </c>
      <c r="B63" s="318">
        <v>10133.51</v>
      </c>
    </row>
    <row r="64" spans="1:2" x14ac:dyDescent="0.2">
      <c r="A64" t="s">
        <v>261</v>
      </c>
      <c r="B64" s="318">
        <v>8493.41</v>
      </c>
    </row>
    <row r="65" spans="1:2" x14ac:dyDescent="0.2">
      <c r="A65" t="s">
        <v>262</v>
      </c>
      <c r="B65" s="318">
        <v>18973.259999999998</v>
      </c>
    </row>
    <row r="66" spans="1:2" x14ac:dyDescent="0.2">
      <c r="A66" t="s">
        <v>263</v>
      </c>
      <c r="B66" s="318">
        <v>262135.21</v>
      </c>
    </row>
    <row r="67" spans="1:2" x14ac:dyDescent="0.2">
      <c r="A67" t="s">
        <v>264</v>
      </c>
      <c r="B67" s="318">
        <v>5800</v>
      </c>
    </row>
    <row r="68" spans="1:2" x14ac:dyDescent="0.2">
      <c r="A68" t="s">
        <v>265</v>
      </c>
      <c r="B68" s="318">
        <v>5599.36</v>
      </c>
    </row>
    <row r="69" spans="1:2" x14ac:dyDescent="0.2">
      <c r="A69" t="s">
        <v>266</v>
      </c>
      <c r="B69" s="318">
        <v>3266.1</v>
      </c>
    </row>
    <row r="70" spans="1:2" x14ac:dyDescent="0.2">
      <c r="A70" t="s">
        <v>267</v>
      </c>
      <c r="B70" s="318">
        <v>3355</v>
      </c>
    </row>
    <row r="71" spans="1:2" x14ac:dyDescent="0.2">
      <c r="A71" t="s">
        <v>268</v>
      </c>
      <c r="B71" s="318">
        <v>5881034.3099999996</v>
      </c>
    </row>
    <row r="72" spans="1:2" x14ac:dyDescent="0.2">
      <c r="A72" t="s">
        <v>269</v>
      </c>
      <c r="B72" s="318">
        <v>7048.56</v>
      </c>
    </row>
    <row r="73" spans="1:2" x14ac:dyDescent="0.2">
      <c r="A73" t="s">
        <v>270</v>
      </c>
      <c r="B73" s="318">
        <v>14514.44</v>
      </c>
    </row>
    <row r="74" spans="1:2" x14ac:dyDescent="0.2">
      <c r="A74" t="s">
        <v>271</v>
      </c>
      <c r="B74" s="318">
        <v>4177.9399999999996</v>
      </c>
    </row>
    <row r="75" spans="1:2" x14ac:dyDescent="0.2">
      <c r="A75" t="s">
        <v>272</v>
      </c>
      <c r="B75" s="318">
        <v>3393.12</v>
      </c>
    </row>
    <row r="76" spans="1:2" x14ac:dyDescent="0.2">
      <c r="A76" t="s">
        <v>273</v>
      </c>
      <c r="B76" s="318">
        <v>3188.98</v>
      </c>
    </row>
    <row r="77" spans="1:2" x14ac:dyDescent="0.2">
      <c r="A77" t="s">
        <v>274</v>
      </c>
      <c r="B77" s="318">
        <v>4365</v>
      </c>
    </row>
    <row r="78" spans="1:2" x14ac:dyDescent="0.2">
      <c r="A78" t="s">
        <v>275</v>
      </c>
      <c r="B78" s="318">
        <v>21040</v>
      </c>
    </row>
    <row r="79" spans="1:2" x14ac:dyDescent="0.2">
      <c r="A79" t="s">
        <v>276</v>
      </c>
      <c r="B79" s="318">
        <v>414648.24</v>
      </c>
    </row>
    <row r="80" spans="1:2" x14ac:dyDescent="0.2">
      <c r="A80" t="s">
        <v>277</v>
      </c>
      <c r="B80" s="318">
        <v>278824.05</v>
      </c>
    </row>
    <row r="81" spans="1:2" x14ac:dyDescent="0.2">
      <c r="A81" t="s">
        <v>278</v>
      </c>
      <c r="B81" s="318">
        <v>82506</v>
      </c>
    </row>
    <row r="82" spans="1:2" x14ac:dyDescent="0.2">
      <c r="A82" t="s">
        <v>279</v>
      </c>
      <c r="B82" s="318">
        <v>2525</v>
      </c>
    </row>
    <row r="83" spans="1:2" x14ac:dyDescent="0.2">
      <c r="A83" t="s">
        <v>183</v>
      </c>
      <c r="B83" s="318">
        <v>4586</v>
      </c>
    </row>
    <row r="84" spans="1:2" x14ac:dyDescent="0.2">
      <c r="A84" t="s">
        <v>280</v>
      </c>
      <c r="B84" s="318">
        <v>26190.94</v>
      </c>
    </row>
    <row r="85" spans="1:2" x14ac:dyDescent="0.2">
      <c r="A85" t="s">
        <v>281</v>
      </c>
      <c r="B85" s="318">
        <v>5008.12</v>
      </c>
    </row>
    <row r="86" spans="1:2" x14ac:dyDescent="0.2">
      <c r="A86" t="s">
        <v>282</v>
      </c>
      <c r="B86" s="318">
        <v>23791</v>
      </c>
    </row>
    <row r="87" spans="1:2" x14ac:dyDescent="0.2">
      <c r="A87" t="s">
        <v>283</v>
      </c>
      <c r="B87" s="318">
        <v>4119.79</v>
      </c>
    </row>
    <row r="88" spans="1:2" x14ac:dyDescent="0.2">
      <c r="A88" t="s">
        <v>284</v>
      </c>
      <c r="B88" s="318">
        <v>3900</v>
      </c>
    </row>
    <row r="89" spans="1:2" x14ac:dyDescent="0.2">
      <c r="A89" t="s">
        <v>285</v>
      </c>
      <c r="B89" s="318">
        <v>90617.5</v>
      </c>
    </row>
    <row r="90" spans="1:2" x14ac:dyDescent="0.2">
      <c r="A90" t="s">
        <v>286</v>
      </c>
      <c r="B90" s="318">
        <v>6017.31</v>
      </c>
    </row>
    <row r="91" spans="1:2" x14ac:dyDescent="0.2">
      <c r="A91" t="s">
        <v>287</v>
      </c>
      <c r="B91" s="318">
        <v>12411.95</v>
      </c>
    </row>
    <row r="92" spans="1:2" x14ac:dyDescent="0.2">
      <c r="A92" t="s">
        <v>288</v>
      </c>
      <c r="B92" s="318">
        <v>11252.92</v>
      </c>
    </row>
    <row r="93" spans="1:2" x14ac:dyDescent="0.2">
      <c r="A93" t="s">
        <v>289</v>
      </c>
      <c r="B93" s="318">
        <v>6900</v>
      </c>
    </row>
    <row r="94" spans="1:2" x14ac:dyDescent="0.2">
      <c r="A94" t="s">
        <v>290</v>
      </c>
      <c r="B94" s="318">
        <v>10473</v>
      </c>
    </row>
    <row r="95" spans="1:2" x14ac:dyDescent="0.2">
      <c r="A95" t="s">
        <v>291</v>
      </c>
      <c r="B95" s="318">
        <v>10200</v>
      </c>
    </row>
    <row r="96" spans="1:2" x14ac:dyDescent="0.2">
      <c r="A96" t="s">
        <v>292</v>
      </c>
      <c r="B96" s="318">
        <v>18150</v>
      </c>
    </row>
    <row r="97" spans="1:2" x14ac:dyDescent="0.2">
      <c r="A97" t="s">
        <v>293</v>
      </c>
      <c r="B97" s="318">
        <v>39256.75</v>
      </c>
    </row>
    <row r="98" spans="1:2" x14ac:dyDescent="0.2">
      <c r="A98" t="s">
        <v>294</v>
      </c>
      <c r="B98" s="318">
        <v>4178.26</v>
      </c>
    </row>
    <row r="99" spans="1:2" x14ac:dyDescent="0.2">
      <c r="A99" t="s">
        <v>295</v>
      </c>
      <c r="B99" s="318">
        <v>4779.72</v>
      </c>
    </row>
    <row r="100" spans="1:2" x14ac:dyDescent="0.2">
      <c r="A100" t="s">
        <v>296</v>
      </c>
      <c r="B100" s="318">
        <v>21045.5</v>
      </c>
    </row>
    <row r="101" spans="1:2" x14ac:dyDescent="0.2">
      <c r="A101" t="s">
        <v>297</v>
      </c>
      <c r="B101" s="318">
        <v>3125</v>
      </c>
    </row>
    <row r="102" spans="1:2" x14ac:dyDescent="0.2">
      <c r="A102" t="s">
        <v>298</v>
      </c>
      <c r="B102" s="318">
        <v>3300</v>
      </c>
    </row>
    <row r="103" spans="1:2" x14ac:dyDescent="0.2">
      <c r="A103" t="s">
        <v>299</v>
      </c>
      <c r="B103" s="318">
        <v>2580</v>
      </c>
    </row>
    <row r="104" spans="1:2" x14ac:dyDescent="0.2">
      <c r="A104" t="s">
        <v>300</v>
      </c>
      <c r="B104" s="318">
        <v>3669</v>
      </c>
    </row>
    <row r="105" spans="1:2" x14ac:dyDescent="0.2">
      <c r="A105" t="s">
        <v>301</v>
      </c>
      <c r="B105" s="318">
        <v>3484</v>
      </c>
    </row>
    <row r="106" spans="1:2" x14ac:dyDescent="0.2">
      <c r="A106" t="s">
        <v>302</v>
      </c>
      <c r="B106" s="318">
        <v>17625</v>
      </c>
    </row>
    <row r="107" spans="1:2" x14ac:dyDescent="0.2">
      <c r="A107" t="s">
        <v>303</v>
      </c>
      <c r="B107" s="318">
        <v>4365</v>
      </c>
    </row>
    <row r="108" spans="1:2" x14ac:dyDescent="0.2">
      <c r="A108" t="s">
        <v>304</v>
      </c>
      <c r="B108" s="318">
        <v>6787.52</v>
      </c>
    </row>
    <row r="109" spans="1:2" x14ac:dyDescent="0.2">
      <c r="A109" t="s">
        <v>305</v>
      </c>
      <c r="B109" s="318">
        <v>6093.9</v>
      </c>
    </row>
    <row r="110" spans="1:2" x14ac:dyDescent="0.2">
      <c r="A110" t="s">
        <v>306</v>
      </c>
      <c r="B110" s="318">
        <v>8667.61</v>
      </c>
    </row>
    <row r="111" spans="1:2" x14ac:dyDescent="0.2">
      <c r="A111" t="s">
        <v>307</v>
      </c>
      <c r="B111" s="318">
        <v>43780</v>
      </c>
    </row>
    <row r="112" spans="1:2" x14ac:dyDescent="0.2">
      <c r="A112" t="s">
        <v>308</v>
      </c>
      <c r="B112" s="318">
        <v>3280.44</v>
      </c>
    </row>
    <row r="113" spans="1:2" x14ac:dyDescent="0.2">
      <c r="A113" t="s">
        <v>309</v>
      </c>
      <c r="B113" s="318">
        <v>4452.2</v>
      </c>
    </row>
    <row r="114" spans="1:2" x14ac:dyDescent="0.2">
      <c r="A114" t="s">
        <v>310</v>
      </c>
      <c r="B114" s="318">
        <v>2546.9299999999998</v>
      </c>
    </row>
    <row r="115" spans="1:2" x14ac:dyDescent="0.2">
      <c r="A115" t="s">
        <v>311</v>
      </c>
      <c r="B115" s="318">
        <v>25877.15</v>
      </c>
    </row>
    <row r="116" spans="1:2" x14ac:dyDescent="0.2">
      <c r="A116" t="s">
        <v>312</v>
      </c>
      <c r="B116" s="318">
        <v>11077.93</v>
      </c>
    </row>
    <row r="117" spans="1:2" x14ac:dyDescent="0.2">
      <c r="A117" t="s">
        <v>313</v>
      </c>
      <c r="B117" s="318">
        <v>7184.66</v>
      </c>
    </row>
    <row r="118" spans="1:2" x14ac:dyDescent="0.2">
      <c r="A118" t="s">
        <v>314</v>
      </c>
      <c r="B118" s="318">
        <v>3066</v>
      </c>
    </row>
    <row r="119" spans="1:2" x14ac:dyDescent="0.2">
      <c r="A119" t="s">
        <v>315</v>
      </c>
      <c r="B119" s="318">
        <v>833500.31</v>
      </c>
    </row>
    <row r="120" spans="1:2" x14ac:dyDescent="0.2">
      <c r="A120" t="s">
        <v>316</v>
      </c>
      <c r="B120" s="318">
        <v>4552.03</v>
      </c>
    </row>
    <row r="121" spans="1:2" x14ac:dyDescent="0.2">
      <c r="A121" t="s">
        <v>317</v>
      </c>
      <c r="B121" s="318">
        <v>8840</v>
      </c>
    </row>
    <row r="122" spans="1:2" x14ac:dyDescent="0.2">
      <c r="A122" t="s">
        <v>318</v>
      </c>
      <c r="B122" s="318">
        <v>4455.63</v>
      </c>
    </row>
    <row r="123" spans="1:2" x14ac:dyDescent="0.2">
      <c r="A123" t="s">
        <v>319</v>
      </c>
      <c r="B123" s="318">
        <v>27839.31</v>
      </c>
    </row>
    <row r="124" spans="1:2" x14ac:dyDescent="0.2">
      <c r="A124" t="s">
        <v>320</v>
      </c>
      <c r="B124" s="318">
        <v>7438.5</v>
      </c>
    </row>
    <row r="125" spans="1:2" x14ac:dyDescent="0.2">
      <c r="A125" t="s">
        <v>321</v>
      </c>
      <c r="B125" s="318">
        <v>5638.75</v>
      </c>
    </row>
    <row r="126" spans="1:2" x14ac:dyDescent="0.2">
      <c r="A126" t="s">
        <v>322</v>
      </c>
      <c r="B126" s="318">
        <v>4768.09</v>
      </c>
    </row>
    <row r="127" spans="1:2" x14ac:dyDescent="0.2">
      <c r="A127" t="s">
        <v>323</v>
      </c>
      <c r="B127" s="318">
        <v>6016</v>
      </c>
    </row>
    <row r="128" spans="1:2" x14ac:dyDescent="0.2">
      <c r="A128" t="s">
        <v>324</v>
      </c>
      <c r="B128" s="318">
        <v>55739.63</v>
      </c>
    </row>
    <row r="129" spans="1:2" x14ac:dyDescent="0.2">
      <c r="A129" t="s">
        <v>325</v>
      </c>
      <c r="B129" s="318">
        <v>3929.74</v>
      </c>
    </row>
    <row r="130" spans="1:2" x14ac:dyDescent="0.2">
      <c r="A130" t="s">
        <v>326</v>
      </c>
      <c r="B130" s="318">
        <v>54012.08</v>
      </c>
    </row>
    <row r="131" spans="1:2" x14ac:dyDescent="0.2">
      <c r="A131" t="s">
        <v>327</v>
      </c>
      <c r="B131" s="318">
        <v>8021.84</v>
      </c>
    </row>
    <row r="132" spans="1:2" x14ac:dyDescent="0.2">
      <c r="A132" t="s">
        <v>328</v>
      </c>
      <c r="B132" s="318">
        <v>20077.97</v>
      </c>
    </row>
    <row r="133" spans="1:2" x14ac:dyDescent="0.2">
      <c r="A133" t="s">
        <v>329</v>
      </c>
      <c r="B133" s="318">
        <v>6600</v>
      </c>
    </row>
    <row r="134" spans="1:2" x14ac:dyDescent="0.2">
      <c r="A134" t="s">
        <v>330</v>
      </c>
      <c r="B134" s="318">
        <v>23530.639999999999</v>
      </c>
    </row>
    <row r="135" spans="1:2" x14ac:dyDescent="0.2">
      <c r="A135" t="s">
        <v>331</v>
      </c>
      <c r="B135" s="318">
        <v>44325.36</v>
      </c>
    </row>
    <row r="136" spans="1:2" x14ac:dyDescent="0.2">
      <c r="A136" t="s">
        <v>332</v>
      </c>
      <c r="B136" s="318">
        <v>2650</v>
      </c>
    </row>
    <row r="137" spans="1:2" x14ac:dyDescent="0.2">
      <c r="A137" t="s">
        <v>333</v>
      </c>
      <c r="B137" s="318">
        <v>4300</v>
      </c>
    </row>
    <row r="138" spans="1:2" x14ac:dyDescent="0.2">
      <c r="A138" t="s">
        <v>334</v>
      </c>
      <c r="B138" s="318">
        <v>6945.65</v>
      </c>
    </row>
    <row r="139" spans="1:2" x14ac:dyDescent="0.2">
      <c r="A139" t="s">
        <v>335</v>
      </c>
      <c r="B139" s="318">
        <v>11837.76</v>
      </c>
    </row>
    <row r="140" spans="1:2" x14ac:dyDescent="0.2">
      <c r="A140" t="s">
        <v>336</v>
      </c>
      <c r="B140" s="318">
        <v>7540.14</v>
      </c>
    </row>
    <row r="141" spans="1:2" x14ac:dyDescent="0.2">
      <c r="A141" t="s">
        <v>337</v>
      </c>
      <c r="B141" s="318">
        <v>9417.2900000000009</v>
      </c>
    </row>
    <row r="142" spans="1:2" x14ac:dyDescent="0.2">
      <c r="A142" t="s">
        <v>338</v>
      </c>
      <c r="B142" s="318">
        <v>5987.4</v>
      </c>
    </row>
    <row r="143" spans="1:2" x14ac:dyDescent="0.2">
      <c r="A143" t="s">
        <v>339</v>
      </c>
      <c r="B143" s="318">
        <v>2790.45</v>
      </c>
    </row>
    <row r="144" spans="1:2" x14ac:dyDescent="0.2">
      <c r="A144" t="s">
        <v>340</v>
      </c>
      <c r="B144" s="318">
        <v>16364.12</v>
      </c>
    </row>
    <row r="145" spans="1:2" x14ac:dyDescent="0.2">
      <c r="A145" t="s">
        <v>341</v>
      </c>
      <c r="B145" s="318">
        <v>2719.36</v>
      </c>
    </row>
    <row r="146" spans="1:2" x14ac:dyDescent="0.2">
      <c r="A146" t="s">
        <v>342</v>
      </c>
      <c r="B146" s="318">
        <v>8060.89</v>
      </c>
    </row>
    <row r="147" spans="1:2" x14ac:dyDescent="0.2">
      <c r="A147" t="s">
        <v>343</v>
      </c>
      <c r="B147" s="318">
        <v>3566.81</v>
      </c>
    </row>
    <row r="148" spans="1:2" x14ac:dyDescent="0.2">
      <c r="A148" t="s">
        <v>344</v>
      </c>
      <c r="B148" s="318">
        <v>3308.3</v>
      </c>
    </row>
    <row r="149" spans="1:2" x14ac:dyDescent="0.2">
      <c r="A149" t="s">
        <v>345</v>
      </c>
      <c r="B149" s="318">
        <v>26027.7</v>
      </c>
    </row>
    <row r="150" spans="1:2" x14ac:dyDescent="0.2">
      <c r="A150" t="s">
        <v>346</v>
      </c>
      <c r="B150" s="318">
        <v>36768</v>
      </c>
    </row>
    <row r="151" spans="1:2" x14ac:dyDescent="0.2">
      <c r="A151" t="s">
        <v>347</v>
      </c>
      <c r="B151" s="318">
        <v>6265.61</v>
      </c>
    </row>
    <row r="152" spans="1:2" x14ac:dyDescent="0.2">
      <c r="A152" t="s">
        <v>348</v>
      </c>
      <c r="B152" s="318">
        <v>18660</v>
      </c>
    </row>
    <row r="153" spans="1:2" x14ac:dyDescent="0.2">
      <c r="A153" t="s">
        <v>349</v>
      </c>
      <c r="B153" s="318">
        <v>328953.18</v>
      </c>
    </row>
    <row r="154" spans="1:2" x14ac:dyDescent="0.2">
      <c r="A154" t="s">
        <v>350</v>
      </c>
      <c r="B154" s="318">
        <v>10770</v>
      </c>
    </row>
    <row r="155" spans="1:2" x14ac:dyDescent="0.2">
      <c r="A155" t="s">
        <v>351</v>
      </c>
      <c r="B155" s="318">
        <v>46469.18</v>
      </c>
    </row>
    <row r="156" spans="1:2" x14ac:dyDescent="0.2">
      <c r="A156" t="s">
        <v>352</v>
      </c>
      <c r="B156" s="318">
        <v>81814.37</v>
      </c>
    </row>
    <row r="157" spans="1:2" x14ac:dyDescent="0.2">
      <c r="A157" t="s">
        <v>353</v>
      </c>
      <c r="B157" s="318">
        <v>8901.7099999999991</v>
      </c>
    </row>
    <row r="158" spans="1:2" x14ac:dyDescent="0.2">
      <c r="A158" t="s">
        <v>354</v>
      </c>
      <c r="B158" s="318">
        <v>12406.52</v>
      </c>
    </row>
    <row r="159" spans="1:2" x14ac:dyDescent="0.2">
      <c r="A159" t="s">
        <v>355</v>
      </c>
      <c r="B159" s="318">
        <v>4091.15</v>
      </c>
    </row>
    <row r="160" spans="1:2" x14ac:dyDescent="0.2">
      <c r="A160" t="s">
        <v>356</v>
      </c>
      <c r="B160" s="318">
        <v>163129.21</v>
      </c>
    </row>
    <row r="161" spans="1:2" x14ac:dyDescent="0.2">
      <c r="A161" t="s">
        <v>357</v>
      </c>
      <c r="B161" s="318">
        <v>748812.03</v>
      </c>
    </row>
    <row r="162" spans="1:2" x14ac:dyDescent="0.2">
      <c r="A162" t="s">
        <v>358</v>
      </c>
      <c r="B162" s="318">
        <v>2698</v>
      </c>
    </row>
    <row r="163" spans="1:2" x14ac:dyDescent="0.2">
      <c r="A163" t="s">
        <v>359</v>
      </c>
      <c r="B163" s="318">
        <v>4220</v>
      </c>
    </row>
    <row r="164" spans="1:2" x14ac:dyDescent="0.2">
      <c r="A164" t="s">
        <v>360</v>
      </c>
      <c r="B164" s="318">
        <v>9000</v>
      </c>
    </row>
    <row r="165" spans="1:2" x14ac:dyDescent="0.2">
      <c r="A165" t="s">
        <v>361</v>
      </c>
      <c r="B165" s="318">
        <v>5994.24</v>
      </c>
    </row>
    <row r="166" spans="1:2" x14ac:dyDescent="0.2">
      <c r="A166" t="s">
        <v>362</v>
      </c>
      <c r="B166" s="318">
        <v>24542</v>
      </c>
    </row>
    <row r="167" spans="1:2" x14ac:dyDescent="0.2">
      <c r="A167" t="s">
        <v>363</v>
      </c>
      <c r="B167" s="318">
        <v>2570.4499999999998</v>
      </c>
    </row>
    <row r="168" spans="1:2" x14ac:dyDescent="0.2">
      <c r="A168" t="s">
        <v>364</v>
      </c>
      <c r="B168" s="318">
        <v>3642.5</v>
      </c>
    </row>
    <row r="169" spans="1:2" x14ac:dyDescent="0.2">
      <c r="A169" t="s">
        <v>365</v>
      </c>
      <c r="B169" s="318">
        <v>7226.81</v>
      </c>
    </row>
    <row r="170" spans="1:2" x14ac:dyDescent="0.2">
      <c r="A170" t="s">
        <v>366</v>
      </c>
      <c r="B170" s="318">
        <v>5244.92</v>
      </c>
    </row>
    <row r="171" spans="1:2" x14ac:dyDescent="0.2">
      <c r="A171" t="s">
        <v>367</v>
      </c>
      <c r="B171" s="318">
        <v>28964.86</v>
      </c>
    </row>
    <row r="172" spans="1:2" x14ac:dyDescent="0.2">
      <c r="A172" t="s">
        <v>368</v>
      </c>
      <c r="B172" s="318">
        <v>18549.88</v>
      </c>
    </row>
    <row r="173" spans="1:2" x14ac:dyDescent="0.2">
      <c r="A173" t="s">
        <v>369</v>
      </c>
      <c r="B173" s="318">
        <v>16192.33</v>
      </c>
    </row>
    <row r="174" spans="1:2" x14ac:dyDescent="0.2">
      <c r="A174" t="s">
        <v>370</v>
      </c>
      <c r="B174" s="318">
        <v>3511.66</v>
      </c>
    </row>
    <row r="175" spans="1:2" x14ac:dyDescent="0.2">
      <c r="A175" t="s">
        <v>371</v>
      </c>
      <c r="B175" s="318">
        <v>4194.75</v>
      </c>
    </row>
    <row r="176" spans="1:2" x14ac:dyDescent="0.2">
      <c r="A176" t="s">
        <v>372</v>
      </c>
      <c r="B176" s="318">
        <v>6418.89</v>
      </c>
    </row>
    <row r="177" spans="1:2" x14ac:dyDescent="0.2">
      <c r="A177" t="s">
        <v>373</v>
      </c>
      <c r="B177" s="318">
        <v>10730</v>
      </c>
    </row>
    <row r="178" spans="1:2" x14ac:dyDescent="0.2">
      <c r="A178" t="s">
        <v>374</v>
      </c>
      <c r="B178" s="318">
        <v>2601.7199999999998</v>
      </c>
    </row>
    <row r="179" spans="1:2" x14ac:dyDescent="0.2">
      <c r="A179" t="s">
        <v>375</v>
      </c>
      <c r="B179" s="318">
        <v>13632.18</v>
      </c>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95"/>
  <sheetViews>
    <sheetView showGridLines="0" workbookViewId="0">
      <selection activeCell="B7" sqref="B7"/>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345" t="s">
        <v>169</v>
      </c>
      <c r="B1" s="345"/>
      <c r="C1" s="345"/>
      <c r="D1" s="345"/>
      <c r="E1" s="345"/>
      <c r="F1" s="345"/>
    </row>
    <row r="2" spans="1:6" x14ac:dyDescent="0.2">
      <c r="A2" s="276"/>
      <c r="B2" s="276"/>
      <c r="C2" s="276"/>
      <c r="D2" s="276"/>
      <c r="E2" s="276"/>
      <c r="F2" s="276"/>
    </row>
    <row r="3" spans="1:6" x14ac:dyDescent="0.2">
      <c r="B3" s="148" t="s">
        <v>102</v>
      </c>
    </row>
    <row r="4" spans="1:6" x14ac:dyDescent="0.2">
      <c r="B4" s="148" t="s">
        <v>103</v>
      </c>
    </row>
    <row r="5" spans="1:6" x14ac:dyDescent="0.2">
      <c r="B5" s="88"/>
    </row>
    <row r="6" spans="1:6" x14ac:dyDescent="0.2">
      <c r="B6" s="314" t="str">
        <f>'ASA1'!C9</f>
        <v>Steger School District 194</v>
      </c>
    </row>
    <row r="7" spans="1:6" x14ac:dyDescent="0.2">
      <c r="B7" s="85">
        <f>'ASA1'!C10</f>
        <v>7016194002</v>
      </c>
    </row>
    <row r="8" spans="1:6" x14ac:dyDescent="0.2">
      <c r="B8" s="83"/>
    </row>
    <row r="9" spans="1:6" x14ac:dyDescent="0.2">
      <c r="B9" s="362" t="s">
        <v>101</v>
      </c>
      <c r="C9" s="363"/>
      <c r="D9" s="363"/>
      <c r="E9" s="363"/>
      <c r="F9" s="363"/>
    </row>
    <row r="11" spans="1:6" x14ac:dyDescent="0.2">
      <c r="B11" s="82" t="s">
        <v>92</v>
      </c>
      <c r="C11" s="82" t="s">
        <v>88</v>
      </c>
    </row>
    <row r="12" spans="1:6" x14ac:dyDescent="0.2">
      <c r="B12" s="82" t="s">
        <v>376</v>
      </c>
      <c r="C12" s="319">
        <v>1085</v>
      </c>
    </row>
    <row r="13" spans="1:6" x14ac:dyDescent="0.2">
      <c r="B13" s="82" t="s">
        <v>377</v>
      </c>
      <c r="C13" s="319">
        <v>1819.59</v>
      </c>
    </row>
    <row r="14" spans="1:6" x14ac:dyDescent="0.2">
      <c r="B14" s="82" t="s">
        <v>378</v>
      </c>
      <c r="C14" s="319">
        <v>1577</v>
      </c>
    </row>
    <row r="15" spans="1:6" x14ac:dyDescent="0.2">
      <c r="B15" s="82" t="s">
        <v>379</v>
      </c>
      <c r="C15" s="319">
        <v>1254.69</v>
      </c>
    </row>
    <row r="16" spans="1:6" x14ac:dyDescent="0.2">
      <c r="B16" s="82" t="s">
        <v>380</v>
      </c>
      <c r="C16" s="319">
        <v>1180</v>
      </c>
    </row>
    <row r="17" spans="2:3" x14ac:dyDescent="0.2">
      <c r="B17" s="82" t="s">
        <v>381</v>
      </c>
      <c r="C17" s="319">
        <v>1078.4000000000001</v>
      </c>
    </row>
    <row r="18" spans="2:3" x14ac:dyDescent="0.2">
      <c r="B18" s="82" t="s">
        <v>382</v>
      </c>
      <c r="C18" s="319">
        <v>2288.3000000000002</v>
      </c>
    </row>
    <row r="19" spans="2:3" x14ac:dyDescent="0.2">
      <c r="B19" s="82" t="s">
        <v>383</v>
      </c>
      <c r="C19" s="319">
        <v>1006.65</v>
      </c>
    </row>
    <row r="20" spans="2:3" x14ac:dyDescent="0.2">
      <c r="B20" s="187" t="s">
        <v>384</v>
      </c>
      <c r="C20" s="319">
        <v>1248.75</v>
      </c>
    </row>
    <row r="21" spans="2:3" x14ac:dyDescent="0.2">
      <c r="B21" s="82" t="s">
        <v>385</v>
      </c>
      <c r="C21" s="319">
        <v>1708.84</v>
      </c>
    </row>
    <row r="22" spans="2:3" x14ac:dyDescent="0.2">
      <c r="B22" s="82" t="s">
        <v>386</v>
      </c>
      <c r="C22" s="319">
        <v>1621.73</v>
      </c>
    </row>
    <row r="23" spans="2:3" x14ac:dyDescent="0.2">
      <c r="B23" s="82" t="s">
        <v>387</v>
      </c>
      <c r="C23" s="319">
        <v>1701.69</v>
      </c>
    </row>
    <row r="24" spans="2:3" x14ac:dyDescent="0.2">
      <c r="B24" s="82" t="s">
        <v>388</v>
      </c>
      <c r="C24" s="319">
        <v>2017.09</v>
      </c>
    </row>
    <row r="25" spans="2:3" x14ac:dyDescent="0.2">
      <c r="B25" s="82" t="s">
        <v>389</v>
      </c>
      <c r="C25" s="319">
        <v>1034.93</v>
      </c>
    </row>
    <row r="26" spans="2:3" x14ac:dyDescent="0.2">
      <c r="B26" s="82" t="s">
        <v>390</v>
      </c>
      <c r="C26" s="319">
        <v>2212.5</v>
      </c>
    </row>
    <row r="27" spans="2:3" x14ac:dyDescent="0.2">
      <c r="B27" s="82" t="s">
        <v>391</v>
      </c>
      <c r="C27" s="319">
        <v>1071.45</v>
      </c>
    </row>
    <row r="28" spans="2:3" x14ac:dyDescent="0.2">
      <c r="B28" s="82" t="s">
        <v>392</v>
      </c>
      <c r="C28" s="319">
        <v>1008</v>
      </c>
    </row>
    <row r="29" spans="2:3" x14ac:dyDescent="0.2">
      <c r="B29" s="82" t="s">
        <v>393</v>
      </c>
      <c r="C29" s="319">
        <v>1570.53</v>
      </c>
    </row>
    <row r="30" spans="2:3" x14ac:dyDescent="0.2">
      <c r="B30" s="82" t="s">
        <v>394</v>
      </c>
      <c r="C30" s="319">
        <v>1600</v>
      </c>
    </row>
    <row r="31" spans="2:3" x14ac:dyDescent="0.2">
      <c r="B31" s="82" t="s">
        <v>395</v>
      </c>
      <c r="C31" s="319">
        <v>1450</v>
      </c>
    </row>
    <row r="32" spans="2:3" x14ac:dyDescent="0.2">
      <c r="B32" s="82" t="s">
        <v>396</v>
      </c>
      <c r="C32" s="319">
        <v>1244.0999999999999</v>
      </c>
    </row>
    <row r="33" spans="2:3" x14ac:dyDescent="0.2">
      <c r="B33" s="82" t="s">
        <v>397</v>
      </c>
      <c r="C33" s="319">
        <v>1840</v>
      </c>
    </row>
    <row r="34" spans="2:3" x14ac:dyDescent="0.2">
      <c r="B34" s="82" t="s">
        <v>398</v>
      </c>
      <c r="C34" s="319">
        <v>2275</v>
      </c>
    </row>
    <row r="35" spans="2:3" x14ac:dyDescent="0.2">
      <c r="B35" s="82" t="s">
        <v>399</v>
      </c>
      <c r="C35" s="319">
        <v>1273.8699999999999</v>
      </c>
    </row>
    <row r="36" spans="2:3" x14ac:dyDescent="0.2">
      <c r="B36" s="82" t="s">
        <v>400</v>
      </c>
      <c r="C36" s="319">
        <v>1387</v>
      </c>
    </row>
    <row r="37" spans="2:3" x14ac:dyDescent="0.2">
      <c r="B37" s="82" t="s">
        <v>401</v>
      </c>
      <c r="C37" s="319">
        <v>1573</v>
      </c>
    </row>
    <row r="38" spans="2:3" x14ac:dyDescent="0.2">
      <c r="B38" s="82" t="s">
        <v>402</v>
      </c>
      <c r="C38" s="319">
        <v>1851.78</v>
      </c>
    </row>
    <row r="39" spans="2:3" x14ac:dyDescent="0.2">
      <c r="B39" s="82" t="s">
        <v>403</v>
      </c>
      <c r="C39" s="319">
        <v>1800</v>
      </c>
    </row>
    <row r="40" spans="2:3" x14ac:dyDescent="0.2">
      <c r="B40" s="82" t="s">
        <v>404</v>
      </c>
      <c r="C40" s="319">
        <v>1572</v>
      </c>
    </row>
    <row r="41" spans="2:3" x14ac:dyDescent="0.2">
      <c r="B41" s="82" t="s">
        <v>405</v>
      </c>
      <c r="C41" s="319">
        <v>2106.5700000000002</v>
      </c>
    </row>
    <row r="42" spans="2:3" x14ac:dyDescent="0.2">
      <c r="B42" s="82" t="s">
        <v>406</v>
      </c>
      <c r="C42" s="319">
        <v>1073.42</v>
      </c>
    </row>
    <row r="43" spans="2:3" x14ac:dyDescent="0.2">
      <c r="B43" s="82" t="s">
        <v>407</v>
      </c>
      <c r="C43" s="319">
        <v>2473.62</v>
      </c>
    </row>
    <row r="44" spans="2:3" x14ac:dyDescent="0.2">
      <c r="B44" s="82" t="s">
        <v>408</v>
      </c>
      <c r="C44" s="319">
        <v>1908</v>
      </c>
    </row>
    <row r="45" spans="2:3" x14ac:dyDescent="0.2">
      <c r="B45" s="82" t="s">
        <v>409</v>
      </c>
      <c r="C45" s="319">
        <v>2124</v>
      </c>
    </row>
    <row r="46" spans="2:3" x14ac:dyDescent="0.2">
      <c r="B46" s="82" t="s">
        <v>410</v>
      </c>
      <c r="C46" s="319">
        <v>2400</v>
      </c>
    </row>
    <row r="47" spans="2:3" x14ac:dyDescent="0.2">
      <c r="B47" s="82" t="s">
        <v>411</v>
      </c>
      <c r="C47" s="319">
        <v>1645</v>
      </c>
    </row>
    <row r="48" spans="2:3" x14ac:dyDescent="0.2">
      <c r="B48" s="82" t="s">
        <v>412</v>
      </c>
      <c r="C48" s="319">
        <v>1235</v>
      </c>
    </row>
    <row r="49" spans="2:3" x14ac:dyDescent="0.2">
      <c r="B49" s="82" t="s">
        <v>413</v>
      </c>
      <c r="C49" s="319">
        <v>2241.73</v>
      </c>
    </row>
    <row r="50" spans="2:3" x14ac:dyDescent="0.2">
      <c r="B50" s="82" t="s">
        <v>414</v>
      </c>
      <c r="C50" s="319">
        <v>1190</v>
      </c>
    </row>
    <row r="51" spans="2:3" x14ac:dyDescent="0.2">
      <c r="B51" s="82" t="s">
        <v>415</v>
      </c>
      <c r="C51" s="319">
        <v>1070</v>
      </c>
    </row>
    <row r="52" spans="2:3" x14ac:dyDescent="0.2">
      <c r="B52" s="82" t="s">
        <v>416</v>
      </c>
      <c r="C52" s="319">
        <v>1246</v>
      </c>
    </row>
    <row r="53" spans="2:3" x14ac:dyDescent="0.2">
      <c r="B53" s="82" t="s">
        <v>417</v>
      </c>
      <c r="C53" s="319">
        <v>1840</v>
      </c>
    </row>
    <row r="54" spans="2:3" x14ac:dyDescent="0.2">
      <c r="B54" s="82" t="s">
        <v>418</v>
      </c>
      <c r="C54" s="319">
        <v>1554.24</v>
      </c>
    </row>
    <row r="55" spans="2:3" x14ac:dyDescent="0.2">
      <c r="B55" s="82" t="s">
        <v>419</v>
      </c>
      <c r="C55" s="319">
        <v>2171.1</v>
      </c>
    </row>
    <row r="56" spans="2:3" x14ac:dyDescent="0.2">
      <c r="B56" s="82" t="s">
        <v>420</v>
      </c>
      <c r="C56" s="319">
        <v>1892.59</v>
      </c>
    </row>
    <row r="57" spans="2:3" x14ac:dyDescent="0.2">
      <c r="B57" s="82" t="s">
        <v>421</v>
      </c>
      <c r="C57" s="319">
        <v>2459.35</v>
      </c>
    </row>
    <row r="58" spans="2:3" x14ac:dyDescent="0.2">
      <c r="B58" s="82" t="s">
        <v>422</v>
      </c>
      <c r="C58" s="319">
        <v>2065.48</v>
      </c>
    </row>
    <row r="59" spans="2:3" x14ac:dyDescent="0.2">
      <c r="B59" s="82" t="s">
        <v>423</v>
      </c>
      <c r="C59" s="319">
        <v>1650</v>
      </c>
    </row>
    <row r="60" spans="2:3" x14ac:dyDescent="0.2">
      <c r="B60" s="82" t="s">
        <v>424</v>
      </c>
      <c r="C60" s="319">
        <v>2118.1</v>
      </c>
    </row>
    <row r="61" spans="2:3" x14ac:dyDescent="0.2">
      <c r="B61" s="82" t="s">
        <v>425</v>
      </c>
      <c r="C61" s="319">
        <v>1217.45</v>
      </c>
    </row>
    <row r="62" spans="2:3" x14ac:dyDescent="0.2">
      <c r="B62" s="82" t="s">
        <v>426</v>
      </c>
      <c r="C62" s="319">
        <v>1436.61</v>
      </c>
    </row>
    <row r="63" spans="2:3" x14ac:dyDescent="0.2">
      <c r="B63" s="82" t="s">
        <v>427</v>
      </c>
      <c r="C63" s="319">
        <v>1081.08</v>
      </c>
    </row>
    <row r="64" spans="2:3" x14ac:dyDescent="0.2">
      <c r="B64" s="82" t="s">
        <v>428</v>
      </c>
      <c r="C64" s="319">
        <v>2203.7600000000002</v>
      </c>
    </row>
    <row r="65" spans="2:3" x14ac:dyDescent="0.2">
      <c r="B65" s="82" t="s">
        <v>429</v>
      </c>
      <c r="C65" s="319">
        <v>2275.35</v>
      </c>
    </row>
    <row r="66" spans="2:3" x14ac:dyDescent="0.2">
      <c r="B66" s="82" t="s">
        <v>430</v>
      </c>
      <c r="C66" s="319">
        <v>1059.95</v>
      </c>
    </row>
    <row r="67" spans="2:3" x14ac:dyDescent="0.2">
      <c r="B67" s="82" t="s">
        <v>431</v>
      </c>
      <c r="C67" s="319">
        <v>1458.18</v>
      </c>
    </row>
    <row r="68" spans="2:3" x14ac:dyDescent="0.2">
      <c r="B68" s="82" t="s">
        <v>432</v>
      </c>
      <c r="C68" s="319">
        <v>1643</v>
      </c>
    </row>
    <row r="69" spans="2:3" x14ac:dyDescent="0.2">
      <c r="B69" s="82" t="s">
        <v>433</v>
      </c>
      <c r="C69" s="319">
        <v>2400.1999999999998</v>
      </c>
    </row>
    <row r="70" spans="2:3" x14ac:dyDescent="0.2">
      <c r="B70" s="82" t="s">
        <v>434</v>
      </c>
      <c r="C70" s="319">
        <v>2053.62</v>
      </c>
    </row>
    <row r="71" spans="2:3" x14ac:dyDescent="0.2">
      <c r="B71" s="82" t="s">
        <v>435</v>
      </c>
      <c r="C71" s="319">
        <v>1043</v>
      </c>
    </row>
    <row r="72" spans="2:3" x14ac:dyDescent="0.2">
      <c r="B72" s="82" t="s">
        <v>436</v>
      </c>
      <c r="C72" s="319">
        <v>1570</v>
      </c>
    </row>
    <row r="73" spans="2:3" x14ac:dyDescent="0.2">
      <c r="B73" s="82" t="s">
        <v>437</v>
      </c>
      <c r="C73" s="319">
        <v>1557.47</v>
      </c>
    </row>
    <row r="74" spans="2:3" x14ac:dyDescent="0.2">
      <c r="B74" s="82" t="s">
        <v>438</v>
      </c>
      <c r="C74" s="319">
        <v>2000</v>
      </c>
    </row>
    <row r="75" spans="2:3" x14ac:dyDescent="0.2">
      <c r="B75" s="82" t="s">
        <v>439</v>
      </c>
      <c r="C75" s="319">
        <v>1707</v>
      </c>
    </row>
    <row r="76" spans="2:3" x14ac:dyDescent="0.2">
      <c r="B76" s="82" t="s">
        <v>440</v>
      </c>
      <c r="C76" s="319">
        <v>1720</v>
      </c>
    </row>
    <row r="77" spans="2:3" x14ac:dyDescent="0.2">
      <c r="B77" s="82" t="s">
        <v>441</v>
      </c>
      <c r="C77" s="319">
        <v>2257.06</v>
      </c>
    </row>
    <row r="78" spans="2:3" x14ac:dyDescent="0.2">
      <c r="B78" s="82" t="s">
        <v>442</v>
      </c>
      <c r="C78" s="319">
        <v>2489.7600000000002</v>
      </c>
    </row>
    <row r="79" spans="2:3" x14ac:dyDescent="0.2">
      <c r="B79" s="82" t="s">
        <v>443</v>
      </c>
      <c r="C79" s="319">
        <v>1719.77</v>
      </c>
    </row>
    <row r="80" spans="2:3" x14ac:dyDescent="0.2">
      <c r="B80" s="82" t="s">
        <v>444</v>
      </c>
      <c r="C80" s="319">
        <v>2090.44</v>
      </c>
    </row>
    <row r="81" spans="2:3" x14ac:dyDescent="0.2">
      <c r="B81" s="82" t="s">
        <v>445</v>
      </c>
      <c r="C81" s="319">
        <v>2348.63</v>
      </c>
    </row>
    <row r="82" spans="2:3" x14ac:dyDescent="0.2">
      <c r="B82" s="82" t="s">
        <v>446</v>
      </c>
      <c r="C82" s="319">
        <v>1141.8399999999999</v>
      </c>
    </row>
    <row r="83" spans="2:3" x14ac:dyDescent="0.2">
      <c r="B83" s="82" t="s">
        <v>447</v>
      </c>
      <c r="C83" s="319">
        <v>1116.7</v>
      </c>
    </row>
    <row r="84" spans="2:3" x14ac:dyDescent="0.2">
      <c r="B84" s="82" t="s">
        <v>448</v>
      </c>
      <c r="C84" s="319">
        <v>2268</v>
      </c>
    </row>
    <row r="85" spans="2:3" x14ac:dyDescent="0.2">
      <c r="B85" s="82" t="s">
        <v>449</v>
      </c>
      <c r="C85" s="319">
        <v>2262.42</v>
      </c>
    </row>
    <row r="86" spans="2:3" x14ac:dyDescent="0.2">
      <c r="B86" s="82" t="s">
        <v>450</v>
      </c>
      <c r="C86" s="319">
        <v>2008.2</v>
      </c>
    </row>
    <row r="87" spans="2:3" x14ac:dyDescent="0.2">
      <c r="B87" s="82" t="s">
        <v>451</v>
      </c>
      <c r="C87" s="319">
        <v>1091.52</v>
      </c>
    </row>
    <row r="88" spans="2:3" x14ac:dyDescent="0.2">
      <c r="B88" s="82" t="s">
        <v>452</v>
      </c>
      <c r="C88" s="319">
        <v>2283.4</v>
      </c>
    </row>
    <row r="89" spans="2:3" x14ac:dyDescent="0.2">
      <c r="B89" s="82" t="s">
        <v>453</v>
      </c>
      <c r="C89" s="319">
        <v>1011.76</v>
      </c>
    </row>
    <row r="90" spans="2:3" x14ac:dyDescent="0.2">
      <c r="B90" s="82" t="s">
        <v>454</v>
      </c>
      <c r="C90" s="319">
        <v>1872.82</v>
      </c>
    </row>
    <row r="91" spans="2:3" x14ac:dyDescent="0.2">
      <c r="B91" s="82" t="s">
        <v>455</v>
      </c>
      <c r="C91" s="319">
        <v>1380</v>
      </c>
    </row>
    <row r="92" spans="2:3" x14ac:dyDescent="0.2">
      <c r="B92" s="82" t="s">
        <v>456</v>
      </c>
      <c r="C92" s="319">
        <v>1023.12</v>
      </c>
    </row>
    <row r="93" spans="2:3" x14ac:dyDescent="0.2">
      <c r="B93" s="82" t="s">
        <v>457</v>
      </c>
      <c r="C93" s="319">
        <v>2375.5</v>
      </c>
    </row>
    <row r="94" spans="2:3" x14ac:dyDescent="0.2">
      <c r="B94" s="82" t="s">
        <v>458</v>
      </c>
      <c r="C94" s="319">
        <v>1321.36</v>
      </c>
    </row>
    <row r="95" spans="2:3" x14ac:dyDescent="0.2">
      <c r="B95" s="82" t="s">
        <v>459</v>
      </c>
      <c r="C95" s="319">
        <v>1500</v>
      </c>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showGridLines="0" workbookViewId="0">
      <selection activeCell="B7" sqref="B7"/>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345" t="s">
        <v>170</v>
      </c>
      <c r="B1" s="345"/>
      <c r="C1" s="345"/>
      <c r="D1" s="345"/>
      <c r="E1" s="345"/>
    </row>
    <row r="3" spans="1:5" s="84" customFormat="1" x14ac:dyDescent="0.2">
      <c r="B3" s="148" t="s">
        <v>104</v>
      </c>
    </row>
    <row r="4" spans="1:5" s="84" customFormat="1" x14ac:dyDescent="0.2">
      <c r="B4" s="148" t="s">
        <v>105</v>
      </c>
    </row>
    <row r="5" spans="1:5" s="84" customFormat="1" x14ac:dyDescent="0.2">
      <c r="B5" s="148"/>
    </row>
    <row r="6" spans="1:5" x14ac:dyDescent="0.2">
      <c r="B6" s="145" t="str">
        <f>'ASA1'!C9</f>
        <v>Steger School District 194</v>
      </c>
    </row>
    <row r="7" spans="1:5" x14ac:dyDescent="0.2">
      <c r="B7" s="85">
        <f>'ASA1'!C10</f>
        <v>7016194002</v>
      </c>
    </row>
    <row r="8" spans="1:5" x14ac:dyDescent="0.2">
      <c r="B8" s="85"/>
    </row>
    <row r="9" spans="1:5" x14ac:dyDescent="0.2">
      <c r="B9" s="362" t="s">
        <v>99</v>
      </c>
      <c r="C9" s="363"/>
      <c r="D9" s="363"/>
      <c r="E9" s="363"/>
    </row>
    <row r="11" spans="1:5" x14ac:dyDescent="0.2">
      <c r="B11" s="82" t="s">
        <v>92</v>
      </c>
      <c r="C11" s="82" t="s">
        <v>88</v>
      </c>
    </row>
    <row r="12" spans="1:5" x14ac:dyDescent="0.2">
      <c r="B12" s="82" t="s">
        <v>460</v>
      </c>
      <c r="C12" s="319">
        <v>778.85</v>
      </c>
    </row>
    <row r="13" spans="1:5" x14ac:dyDescent="0.2">
      <c r="B13" s="82" t="s">
        <v>461</v>
      </c>
      <c r="C13" s="319">
        <v>660</v>
      </c>
    </row>
    <row r="14" spans="1:5" x14ac:dyDescent="0.2">
      <c r="B14" s="82" t="s">
        <v>462</v>
      </c>
      <c r="C14" s="319">
        <v>739.05</v>
      </c>
    </row>
    <row r="15" spans="1:5" x14ac:dyDescent="0.2">
      <c r="B15" s="82" t="s">
        <v>463</v>
      </c>
      <c r="C15" s="319">
        <v>708.65</v>
      </c>
    </row>
    <row r="16" spans="1:5" x14ac:dyDescent="0.2">
      <c r="B16" s="82" t="s">
        <v>464</v>
      </c>
      <c r="C16" s="319">
        <v>850</v>
      </c>
    </row>
    <row r="17" spans="2:3" x14ac:dyDescent="0.2">
      <c r="B17" s="82" t="s">
        <v>465</v>
      </c>
      <c r="C17" s="319">
        <v>915</v>
      </c>
    </row>
    <row r="18" spans="2:3" x14ac:dyDescent="0.2">
      <c r="B18" s="82" t="s">
        <v>466</v>
      </c>
      <c r="C18" s="319">
        <v>544.37</v>
      </c>
    </row>
    <row r="19" spans="2:3" x14ac:dyDescent="0.2">
      <c r="B19" s="82" t="s">
        <v>467</v>
      </c>
      <c r="C19" s="319">
        <v>596</v>
      </c>
    </row>
    <row r="20" spans="2:3" x14ac:dyDescent="0.2">
      <c r="B20" s="187" t="s">
        <v>468</v>
      </c>
      <c r="C20" s="319">
        <v>821.97</v>
      </c>
    </row>
    <row r="21" spans="2:3" x14ac:dyDescent="0.2">
      <c r="B21" s="82" t="s">
        <v>469</v>
      </c>
      <c r="C21" s="319">
        <v>662</v>
      </c>
    </row>
    <row r="22" spans="2:3" x14ac:dyDescent="0.2">
      <c r="B22" s="82" t="s">
        <v>470</v>
      </c>
      <c r="C22" s="319">
        <v>693.33</v>
      </c>
    </row>
    <row r="23" spans="2:3" x14ac:dyDescent="0.2">
      <c r="B23" s="82" t="s">
        <v>471</v>
      </c>
      <c r="C23" s="319">
        <v>918</v>
      </c>
    </row>
    <row r="24" spans="2:3" x14ac:dyDescent="0.2">
      <c r="B24" s="82" t="s">
        <v>472</v>
      </c>
      <c r="C24" s="319">
        <v>539.96</v>
      </c>
    </row>
    <row r="25" spans="2:3" x14ac:dyDescent="0.2">
      <c r="B25" s="82" t="s">
        <v>473</v>
      </c>
      <c r="C25" s="319">
        <v>986.88</v>
      </c>
    </row>
    <row r="26" spans="2:3" x14ac:dyDescent="0.2">
      <c r="B26" s="82" t="s">
        <v>474</v>
      </c>
      <c r="C26" s="319">
        <v>776.25</v>
      </c>
    </row>
    <row r="27" spans="2:3" x14ac:dyDescent="0.2">
      <c r="B27" s="82" t="s">
        <v>475</v>
      </c>
      <c r="C27" s="319">
        <v>853.95</v>
      </c>
    </row>
    <row r="28" spans="2:3" x14ac:dyDescent="0.2">
      <c r="B28" s="82" t="s">
        <v>476</v>
      </c>
      <c r="C28" s="319">
        <v>666.28</v>
      </c>
    </row>
    <row r="29" spans="2:3" x14ac:dyDescent="0.2">
      <c r="B29" s="82" t="s">
        <v>477</v>
      </c>
      <c r="C29" s="319">
        <v>666.78</v>
      </c>
    </row>
    <row r="30" spans="2:3" x14ac:dyDescent="0.2">
      <c r="B30" s="82" t="s">
        <v>478</v>
      </c>
      <c r="C30" s="319">
        <v>603.48</v>
      </c>
    </row>
    <row r="31" spans="2:3" x14ac:dyDescent="0.2">
      <c r="B31" s="82" t="s">
        <v>479</v>
      </c>
      <c r="C31" s="319">
        <v>816.14</v>
      </c>
    </row>
    <row r="32" spans="2:3" x14ac:dyDescent="0.2">
      <c r="B32" s="82" t="s">
        <v>480</v>
      </c>
      <c r="C32" s="319">
        <v>775</v>
      </c>
    </row>
    <row r="33" spans="2:3" x14ac:dyDescent="0.2">
      <c r="B33" s="82" t="s">
        <v>481</v>
      </c>
      <c r="C33" s="319">
        <v>549</v>
      </c>
    </row>
    <row r="34" spans="2:3" x14ac:dyDescent="0.2">
      <c r="B34" s="82" t="s">
        <v>482</v>
      </c>
      <c r="C34" s="319">
        <v>576.54999999999995</v>
      </c>
    </row>
    <row r="35" spans="2:3" x14ac:dyDescent="0.2">
      <c r="B35" s="82" t="s">
        <v>483</v>
      </c>
      <c r="C35" s="319">
        <v>594</v>
      </c>
    </row>
    <row r="36" spans="2:3" x14ac:dyDescent="0.2">
      <c r="B36" s="82" t="s">
        <v>484</v>
      </c>
      <c r="C36" s="319">
        <v>559</v>
      </c>
    </row>
    <row r="37" spans="2:3" x14ac:dyDescent="0.2">
      <c r="B37" s="82" t="s">
        <v>485</v>
      </c>
      <c r="C37" s="319">
        <v>903.02</v>
      </c>
    </row>
    <row r="38" spans="2:3" x14ac:dyDescent="0.2">
      <c r="B38" s="82" t="s">
        <v>486</v>
      </c>
      <c r="C38" s="319">
        <v>556.69000000000005</v>
      </c>
    </row>
    <row r="39" spans="2:3" x14ac:dyDescent="0.2">
      <c r="B39" s="82" t="s">
        <v>487</v>
      </c>
      <c r="C39" s="319">
        <v>943.53</v>
      </c>
    </row>
    <row r="40" spans="2:3" x14ac:dyDescent="0.2">
      <c r="B40" s="82" t="s">
        <v>488</v>
      </c>
      <c r="C40" s="319">
        <v>593.76</v>
      </c>
    </row>
    <row r="41" spans="2:3" x14ac:dyDescent="0.2">
      <c r="B41" s="82" t="s">
        <v>489</v>
      </c>
      <c r="C41" s="319">
        <v>570</v>
      </c>
    </row>
    <row r="42" spans="2:3" x14ac:dyDescent="0.2">
      <c r="B42" s="82" t="s">
        <v>490</v>
      </c>
      <c r="C42" s="319">
        <v>520</v>
      </c>
    </row>
    <row r="43" spans="2:3" x14ac:dyDescent="0.2">
      <c r="B43" s="82" t="s">
        <v>491</v>
      </c>
      <c r="C43" s="319">
        <v>900</v>
      </c>
    </row>
    <row r="44" spans="2:3" x14ac:dyDescent="0.2">
      <c r="B44" s="82" t="s">
        <v>492</v>
      </c>
      <c r="C44" s="319">
        <v>777</v>
      </c>
    </row>
    <row r="45" spans="2:3" x14ac:dyDescent="0.2">
      <c r="B45" s="82" t="s">
        <v>493</v>
      </c>
      <c r="C45" s="319">
        <v>713.12</v>
      </c>
    </row>
    <row r="46" spans="2:3" x14ac:dyDescent="0.2">
      <c r="B46" s="82" t="s">
        <v>494</v>
      </c>
      <c r="C46" s="319">
        <v>711.21</v>
      </c>
    </row>
    <row r="47" spans="2:3" x14ac:dyDescent="0.2">
      <c r="B47" s="82" t="s">
        <v>495</v>
      </c>
      <c r="C47" s="319">
        <v>572.02</v>
      </c>
    </row>
    <row r="48" spans="2:3" x14ac:dyDescent="0.2">
      <c r="B48" s="82" t="s">
        <v>496</v>
      </c>
      <c r="C48" s="319">
        <v>627</v>
      </c>
    </row>
    <row r="49" spans="2:3" x14ac:dyDescent="0.2">
      <c r="B49" s="82" t="s">
        <v>497</v>
      </c>
      <c r="C49" s="319">
        <v>823.9</v>
      </c>
    </row>
    <row r="50" spans="2:3" x14ac:dyDescent="0.2">
      <c r="B50" s="82" t="s">
        <v>498</v>
      </c>
      <c r="C50" s="319">
        <v>600</v>
      </c>
    </row>
    <row r="51" spans="2:3" x14ac:dyDescent="0.2">
      <c r="B51" s="82" t="s">
        <v>499</v>
      </c>
      <c r="C51" s="319">
        <v>518.41999999999996</v>
      </c>
    </row>
    <row r="52" spans="2:3" x14ac:dyDescent="0.2">
      <c r="B52" s="82" t="s">
        <v>500</v>
      </c>
      <c r="C52" s="319">
        <v>527.20000000000005</v>
      </c>
    </row>
    <row r="53" spans="2:3" x14ac:dyDescent="0.2">
      <c r="B53" s="82" t="s">
        <v>501</v>
      </c>
      <c r="C53" s="319">
        <v>520</v>
      </c>
    </row>
    <row r="54" spans="2:3" x14ac:dyDescent="0.2">
      <c r="B54" s="82" t="s">
        <v>502</v>
      </c>
      <c r="C54" s="319">
        <v>500</v>
      </c>
    </row>
    <row r="55" spans="2:3" x14ac:dyDescent="0.2">
      <c r="B55" s="82" t="s">
        <v>503</v>
      </c>
      <c r="C55" s="319">
        <v>500</v>
      </c>
    </row>
    <row r="56" spans="2:3" x14ac:dyDescent="0.2">
      <c r="B56" s="82" t="s">
        <v>504</v>
      </c>
      <c r="C56" s="319">
        <v>855.27</v>
      </c>
    </row>
    <row r="57" spans="2:3" x14ac:dyDescent="0.2">
      <c r="B57" s="82" t="s">
        <v>505</v>
      </c>
      <c r="C57" s="319">
        <v>663</v>
      </c>
    </row>
    <row r="58" spans="2:3" x14ac:dyDescent="0.2">
      <c r="B58" s="82" t="s">
        <v>506</v>
      </c>
      <c r="C58" s="319">
        <v>900</v>
      </c>
    </row>
    <row r="59" spans="2:3" x14ac:dyDescent="0.2">
      <c r="B59" s="82" t="s">
        <v>507</v>
      </c>
      <c r="C59" s="319">
        <v>842.49</v>
      </c>
    </row>
    <row r="60" spans="2:3" x14ac:dyDescent="0.2">
      <c r="B60" s="82" t="s">
        <v>508</v>
      </c>
      <c r="C60" s="319">
        <v>817.78</v>
      </c>
    </row>
    <row r="61" spans="2:3" x14ac:dyDescent="0.2">
      <c r="B61" s="82" t="s">
        <v>509</v>
      </c>
      <c r="C61" s="319">
        <v>505.65</v>
      </c>
    </row>
    <row r="62" spans="2:3" x14ac:dyDescent="0.2">
      <c r="B62" s="82" t="s">
        <v>510</v>
      </c>
      <c r="C62" s="319">
        <v>970.2</v>
      </c>
    </row>
    <row r="63" spans="2:3" x14ac:dyDescent="0.2">
      <c r="B63" s="82" t="s">
        <v>511</v>
      </c>
      <c r="C63" s="319">
        <v>980.03</v>
      </c>
    </row>
    <row r="64" spans="2:3" x14ac:dyDescent="0.2">
      <c r="B64" s="82" t="s">
        <v>512</v>
      </c>
      <c r="C64" s="319">
        <v>745.93</v>
      </c>
    </row>
    <row r="65" spans="2:3" x14ac:dyDescent="0.2">
      <c r="B65" s="82" t="s">
        <v>513</v>
      </c>
      <c r="C65" s="319">
        <v>515.97</v>
      </c>
    </row>
    <row r="66" spans="2:3" x14ac:dyDescent="0.2">
      <c r="B66" s="82" t="s">
        <v>514</v>
      </c>
      <c r="C66" s="319">
        <v>723.14</v>
      </c>
    </row>
    <row r="67" spans="2:3" x14ac:dyDescent="0.2">
      <c r="B67" s="82" t="s">
        <v>515</v>
      </c>
      <c r="C67" s="319">
        <v>828</v>
      </c>
    </row>
    <row r="68" spans="2:3" x14ac:dyDescent="0.2">
      <c r="B68" s="82" t="s">
        <v>516</v>
      </c>
      <c r="C68" s="319">
        <v>607.98</v>
      </c>
    </row>
    <row r="69" spans="2:3" x14ac:dyDescent="0.2">
      <c r="B69" s="82" t="s">
        <v>517</v>
      </c>
      <c r="C69" s="319">
        <v>556.5</v>
      </c>
    </row>
    <row r="70" spans="2:3" x14ac:dyDescent="0.2">
      <c r="B70" s="82" t="s">
        <v>518</v>
      </c>
      <c r="C70" s="319">
        <v>507.09</v>
      </c>
    </row>
    <row r="71" spans="2:3" x14ac:dyDescent="0.2">
      <c r="B71" s="82" t="s">
        <v>519</v>
      </c>
      <c r="C71" s="319">
        <v>627.19000000000005</v>
      </c>
    </row>
    <row r="72" spans="2:3" x14ac:dyDescent="0.2">
      <c r="B72" s="82" t="s">
        <v>520</v>
      </c>
      <c r="C72" s="319">
        <v>994.02</v>
      </c>
    </row>
    <row r="73" spans="2:3" x14ac:dyDescent="0.2">
      <c r="B73" s="82" t="s">
        <v>521</v>
      </c>
      <c r="C73" s="319">
        <v>865</v>
      </c>
    </row>
    <row r="74" spans="2:3" x14ac:dyDescent="0.2">
      <c r="B74" s="82" t="s">
        <v>522</v>
      </c>
      <c r="C74" s="319">
        <v>851.04</v>
      </c>
    </row>
    <row r="75" spans="2:3" x14ac:dyDescent="0.2">
      <c r="B75" s="82" t="s">
        <v>523</v>
      </c>
      <c r="C75" s="319">
        <v>634.17999999999995</v>
      </c>
    </row>
    <row r="76" spans="2:3" x14ac:dyDescent="0.2">
      <c r="B76" s="82" t="s">
        <v>524</v>
      </c>
      <c r="C76" s="319">
        <v>837.4</v>
      </c>
    </row>
    <row r="77" spans="2:3" x14ac:dyDescent="0.2">
      <c r="B77" s="82" t="s">
        <v>525</v>
      </c>
      <c r="C77" s="319">
        <v>868.22</v>
      </c>
    </row>
    <row r="78" spans="2:3" x14ac:dyDescent="0.2">
      <c r="B78" s="82" t="s">
        <v>526</v>
      </c>
      <c r="C78" s="319">
        <v>918</v>
      </c>
    </row>
    <row r="79" spans="2:3" x14ac:dyDescent="0.2">
      <c r="B79" s="82" t="s">
        <v>527</v>
      </c>
      <c r="C79" s="319">
        <v>705</v>
      </c>
    </row>
    <row r="80" spans="2:3" x14ac:dyDescent="0.2">
      <c r="B80" s="82" t="s">
        <v>528</v>
      </c>
      <c r="C80" s="319">
        <v>618</v>
      </c>
    </row>
    <row r="81" spans="2:3" x14ac:dyDescent="0.2">
      <c r="B81" s="82" t="s">
        <v>529</v>
      </c>
      <c r="C81" s="319">
        <v>875.58</v>
      </c>
    </row>
    <row r="82" spans="2:3" x14ac:dyDescent="0.2">
      <c r="B82" s="82" t="s">
        <v>530</v>
      </c>
      <c r="C82" s="319">
        <v>742.53</v>
      </c>
    </row>
    <row r="83" spans="2:3" x14ac:dyDescent="0.2">
      <c r="B83" s="82" t="s">
        <v>531</v>
      </c>
      <c r="C83" s="319">
        <v>888.37</v>
      </c>
    </row>
    <row r="84" spans="2:3" x14ac:dyDescent="0.2">
      <c r="B84" s="82" t="s">
        <v>532</v>
      </c>
      <c r="C84" s="319">
        <v>670</v>
      </c>
    </row>
    <row r="85" spans="2:3" x14ac:dyDescent="0.2">
      <c r="B85" s="82" t="s">
        <v>533</v>
      </c>
      <c r="C85" s="319">
        <v>764.71</v>
      </c>
    </row>
    <row r="86" spans="2:3" x14ac:dyDescent="0.2">
      <c r="B86" s="82" t="s">
        <v>534</v>
      </c>
      <c r="C86" s="319">
        <v>841.06</v>
      </c>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D24"/>
  <sheetViews>
    <sheetView showGridLines="0" zoomScaleNormal="100" workbookViewId="0">
      <selection activeCell="B23" sqref="B23"/>
    </sheetView>
  </sheetViews>
  <sheetFormatPr defaultRowHeight="12.75" x14ac:dyDescent="0.2"/>
  <cols>
    <col min="1" max="1" width="84.5703125" style="235" customWidth="1"/>
    <col min="2" max="2" width="31.7109375" style="234" customWidth="1"/>
    <col min="3" max="4" width="7.7109375" style="234" customWidth="1"/>
    <col min="5" max="16384" width="9.140625" style="234"/>
  </cols>
  <sheetData>
    <row r="1" spans="1:4" x14ac:dyDescent="0.2">
      <c r="A1" s="364" t="s">
        <v>202</v>
      </c>
      <c r="B1" s="365"/>
      <c r="C1" s="233"/>
      <c r="D1" s="233"/>
    </row>
    <row r="2" spans="1:4" ht="4.5" customHeight="1" x14ac:dyDescent="0.2"/>
    <row r="3" spans="1:4" ht="7.5" customHeight="1" x14ac:dyDescent="0.2"/>
    <row r="4" spans="1:4" ht="39" customHeight="1" x14ac:dyDescent="0.2">
      <c r="A4" s="368" t="s">
        <v>172</v>
      </c>
      <c r="B4" s="367"/>
      <c r="C4" s="235"/>
      <c r="D4" s="235"/>
    </row>
    <row r="5" spans="1:4" ht="6.75" customHeight="1" x14ac:dyDescent="0.2">
      <c r="A5" s="244"/>
      <c r="B5" s="245"/>
    </row>
    <row r="6" spans="1:4" x14ac:dyDescent="0.2">
      <c r="A6" s="246" t="s">
        <v>128</v>
      </c>
      <c r="B6" s="245"/>
    </row>
    <row r="7" spans="1:4" ht="102.75" customHeight="1" x14ac:dyDescent="0.2">
      <c r="A7" s="249"/>
      <c r="B7" s="250"/>
    </row>
    <row r="8" spans="1:4" ht="54" customHeight="1" x14ac:dyDescent="0.2">
      <c r="A8" s="366" t="s">
        <v>203</v>
      </c>
      <c r="B8" s="367"/>
      <c r="C8" s="235"/>
      <c r="D8" s="235"/>
    </row>
    <row r="9" spans="1:4" ht="6" customHeight="1" x14ac:dyDescent="0.2">
      <c r="A9" s="244"/>
      <c r="B9" s="245"/>
    </row>
    <row r="10" spans="1:4" ht="30.75" customHeight="1" x14ac:dyDescent="0.2">
      <c r="A10" s="366" t="s">
        <v>130</v>
      </c>
      <c r="B10" s="367"/>
    </row>
    <row r="11" spans="1:4" ht="4.5" customHeight="1" x14ac:dyDescent="0.2">
      <c r="A11" s="244"/>
      <c r="B11" s="245"/>
    </row>
    <row r="12" spans="1:4" ht="62.25" customHeight="1" x14ac:dyDescent="0.2">
      <c r="A12" s="366" t="s">
        <v>191</v>
      </c>
      <c r="B12" s="367"/>
    </row>
    <row r="13" spans="1:4" ht="3" customHeight="1" x14ac:dyDescent="0.2">
      <c r="A13" s="244"/>
      <c r="B13" s="245"/>
    </row>
    <row r="14" spans="1:4" ht="29.25" customHeight="1" x14ac:dyDescent="0.2">
      <c r="A14" s="366" t="s">
        <v>131</v>
      </c>
      <c r="B14" s="367"/>
    </row>
    <row r="15" spans="1:4" ht="6.75" customHeight="1" x14ac:dyDescent="0.2"/>
    <row r="16" spans="1:4" ht="13.5" customHeight="1" x14ac:dyDescent="0.2">
      <c r="A16" s="247" t="s">
        <v>125</v>
      </c>
      <c r="B16" s="242">
        <v>3</v>
      </c>
    </row>
    <row r="17" spans="1:2" ht="14.25" customHeight="1" x14ac:dyDescent="0.2">
      <c r="A17" s="241"/>
      <c r="B17" s="238"/>
    </row>
    <row r="18" spans="1:2" ht="13.5" customHeight="1" x14ac:dyDescent="0.2">
      <c r="A18" s="247" t="s">
        <v>126</v>
      </c>
      <c r="B18" s="243">
        <v>2125377.37</v>
      </c>
    </row>
    <row r="19" spans="1:2" ht="13.5" customHeight="1" x14ac:dyDescent="0.2">
      <c r="A19" s="241"/>
      <c r="B19" s="239"/>
    </row>
    <row r="20" spans="1:2" ht="25.5" x14ac:dyDescent="0.2">
      <c r="A20" s="248" t="s">
        <v>129</v>
      </c>
      <c r="B20" s="242">
        <v>6</v>
      </c>
    </row>
    <row r="21" spans="1:2" ht="12.75" customHeight="1" x14ac:dyDescent="0.2">
      <c r="A21" s="241"/>
      <c r="B21" s="240"/>
    </row>
    <row r="22" spans="1:2" ht="40.5" customHeight="1" x14ac:dyDescent="0.2">
      <c r="A22" s="247" t="s">
        <v>127</v>
      </c>
      <c r="B22" s="243">
        <v>551915.17000000004</v>
      </c>
    </row>
    <row r="23" spans="1:2" ht="14.25" customHeight="1" x14ac:dyDescent="0.2">
      <c r="A23" s="241"/>
      <c r="B23" s="237"/>
    </row>
    <row r="24" spans="1:2" x14ac:dyDescent="0.2">
      <c r="B24" s="236"/>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602DEBC7-13B2-4FFF-8E4D-2447B405C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196B1D56-EA82-469A-9BB2-87F49CC1999A}">
  <ds:schemaRefs>
    <ds:schemaRef ds:uri="http://schemas.openxmlformats.org/package/2006/metadata/core-properties"/>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6ce3111e-7420-4802-b50a-75d4e9a0b980"/>
    <ds:schemaRef ds:uri="d21dc803-237d-4c68-8692-8d731fd29118"/>
    <ds:schemaRef ds:uri="http://schemas.microsoft.com/sharepoint/v3"/>
    <ds:schemaRef ds:uri="4d435f69-8686-490b-bd6d-b153bf22ab5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ASA19Form.xlsx</dc:title>
  <dc:creator>KOLAZ CHRISTINE</dc:creator>
  <cp:lastModifiedBy>bushlynnae@yahoo.com</cp:lastModifiedBy>
  <cp:lastPrinted>2019-07-31T18:18:50Z</cp:lastPrinted>
  <dcterms:created xsi:type="dcterms:W3CDTF">2001-07-03T18:32:58Z</dcterms:created>
  <dcterms:modified xsi:type="dcterms:W3CDTF">2019-12-16T17:43:32Z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